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 filterPrivacy="1" codeName="ThisWorkbook"/>
  <xr:revisionPtr revIDLastSave="0" documentId="8_{70FC0704-2CEF-476E-956C-D0441565D304}" xr6:coauthVersionLast="47" xr6:coauthVersionMax="47" xr10:uidLastSave="{00000000-0000-0000-0000-000000000000}"/>
  <bookViews>
    <workbookView xWindow="465" yWindow="450" windowWidth="23010" windowHeight="12330" tabRatio="831" xr2:uid="{00000000-000D-0000-FFFF-FFFF00000000}"/>
  </bookViews>
  <sheets>
    <sheet name="IS and OCI" sheetId="9" r:id="rId1"/>
    <sheet name="BS" sheetId="11" r:id="rId2"/>
    <sheet name="Equity" sheetId="17" r:id="rId3"/>
    <sheet name="CF" sheetId="16" r:id="rId4"/>
    <sheet name="Key tables" sheetId="10" r:id="rId5"/>
    <sheet name="Note 1 - Segment reporting" sheetId="37" r:id="rId6"/>
    <sheet name="Note 2 - Revenues" sheetId="19" r:id="rId7"/>
    <sheet name="Notes 3 -&gt;" sheetId="18" r:id="rId8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01" i="18" l="1"/>
  <c r="L301" i="18"/>
  <c r="H275" i="18"/>
  <c r="K275" i="18"/>
  <c r="L275" i="18"/>
  <c r="L53" i="18"/>
  <c r="G22" i="11" l="1"/>
  <c r="O38" i="17" l="1"/>
  <c r="O39" i="17" l="1"/>
  <c r="G43" i="17" l="1"/>
  <c r="O42" i="17"/>
  <c r="O41" i="17"/>
  <c r="C186" i="18" l="1"/>
  <c r="G42" i="11" l="1"/>
  <c r="M35" i="17" l="1"/>
  <c r="K35" i="17"/>
  <c r="I35" i="17"/>
  <c r="I43" i="17" s="1"/>
  <c r="E35" i="17"/>
  <c r="E43" i="17" s="1"/>
  <c r="O40" i="17"/>
  <c r="O35" i="17" l="1"/>
  <c r="K206" i="18" l="1"/>
  <c r="H93" i="18" l="1"/>
  <c r="K93" i="18" l="1"/>
  <c r="C35" i="17" l="1"/>
  <c r="N93" i="18" l="1"/>
  <c r="N57" i="18"/>
  <c r="N81" i="18" l="1"/>
  <c r="K42" i="11"/>
  <c r="N125" i="18"/>
  <c r="N288" i="18"/>
  <c r="N111" i="18"/>
  <c r="N275" i="18"/>
  <c r="N149" i="18"/>
  <c r="N151" i="18" s="1"/>
  <c r="K31" i="19"/>
  <c r="M31" i="19"/>
  <c r="N53" i="18"/>
  <c r="N32" i="18"/>
  <c r="N36" i="18" s="1"/>
  <c r="F48" i="37" l="1"/>
  <c r="L48" i="37"/>
  <c r="I48" i="37" l="1"/>
  <c r="I93" i="18" l="1"/>
  <c r="I57" i="18"/>
  <c r="I81" i="18" l="1"/>
  <c r="L93" i="18"/>
  <c r="I275" i="18"/>
  <c r="I125" i="18"/>
  <c r="L57" i="18"/>
  <c r="M18" i="19"/>
  <c r="I18" i="19"/>
  <c r="I111" i="18"/>
  <c r="I32" i="18"/>
  <c r="I149" i="18"/>
  <c r="I53" i="18"/>
  <c r="L81" i="18" l="1"/>
  <c r="I151" i="18"/>
  <c r="L19" i="37"/>
  <c r="F19" i="37"/>
  <c r="I288" i="18"/>
  <c r="M43" i="17"/>
  <c r="I36" i="18"/>
  <c r="L125" i="18"/>
  <c r="L32" i="18"/>
  <c r="L36" i="18" s="1"/>
  <c r="L111" i="18"/>
  <c r="L149" i="18"/>
  <c r="F31" i="19"/>
  <c r="I31" i="19"/>
  <c r="K43" i="17" l="1"/>
  <c r="O36" i="17"/>
  <c r="O37" i="17"/>
  <c r="L34" i="37"/>
  <c r="F34" i="37"/>
  <c r="I301" i="18"/>
  <c r="L151" i="18"/>
  <c r="I19" i="37"/>
  <c r="I34" i="37" l="1"/>
  <c r="O43" i="17"/>
  <c r="L288" i="18"/>
  <c r="K261" i="18" l="1"/>
  <c r="H261" i="18"/>
  <c r="H258" i="18"/>
  <c r="K219" i="18" l="1"/>
  <c r="H149" i="18" l="1"/>
  <c r="H151" i="18" l="1"/>
  <c r="G29" i="9" l="1"/>
  <c r="K210" i="18" l="1"/>
  <c r="G31" i="11"/>
  <c r="G14" i="11" l="1"/>
  <c r="K227" i="18"/>
  <c r="K231" i="18" l="1"/>
  <c r="G36" i="11"/>
  <c r="K81" i="18" l="1"/>
  <c r="H81" i="18"/>
  <c r="H57" i="18" l="1"/>
  <c r="K57" i="18"/>
  <c r="K136" i="18"/>
  <c r="H136" i="18"/>
  <c r="K125" i="18" l="1"/>
  <c r="K111" i="18"/>
  <c r="H111" i="18"/>
  <c r="H53" i="18"/>
  <c r="K34" i="37" l="1"/>
  <c r="K70" i="18"/>
  <c r="K17" i="9"/>
  <c r="H32" i="18"/>
  <c r="H36" i="18" s="1"/>
  <c r="K32" i="18"/>
  <c r="K36" i="18" s="1"/>
  <c r="G17" i="9"/>
  <c r="H70" i="18"/>
  <c r="G20" i="11" l="1"/>
  <c r="K53" i="18" l="1"/>
  <c r="H125" i="18" l="1"/>
  <c r="K18" i="19" l="1"/>
  <c r="K19" i="37"/>
  <c r="E34" i="37" l="1"/>
  <c r="H34" i="37"/>
  <c r="H18" i="19"/>
  <c r="G18" i="9"/>
  <c r="K18" i="9"/>
  <c r="H31" i="19"/>
  <c r="E31" i="19"/>
  <c r="E19" i="37"/>
  <c r="G22" i="9" l="1"/>
  <c r="K22" i="9"/>
  <c r="K24" i="9" s="1"/>
  <c r="H19" i="37" l="1"/>
  <c r="K301" i="18"/>
  <c r="H301" i="18"/>
  <c r="G24" i="9"/>
  <c r="K288" i="18" l="1"/>
  <c r="H288" i="18"/>
  <c r="G30" i="9"/>
  <c r="K149" i="18" l="1"/>
  <c r="K151" i="18" l="1"/>
  <c r="K258" i="18" l="1"/>
  <c r="K29" i="9" l="1"/>
  <c r="K30" i="9" s="1"/>
  <c r="G45" i="11" l="1"/>
  <c r="G47" i="11" l="1"/>
</calcChain>
</file>

<file path=xl/sharedStrings.xml><?xml version="1.0" encoding="utf-8"?>
<sst xmlns="http://schemas.openxmlformats.org/spreadsheetml/2006/main" count="571" uniqueCount="291">
  <si>
    <t xml:space="preserve"> Condensed Consolidated Statements of Profit and Loss and Other Comprehensive Income</t>
  </si>
  <si>
    <t>Quarter ended</t>
  </si>
  <si>
    <t>Year to date</t>
  </si>
  <si>
    <t>Year ended</t>
  </si>
  <si>
    <t>September 30,</t>
  </si>
  <si>
    <t>December 31,</t>
  </si>
  <si>
    <t>(In millions of US dollars)</t>
  </si>
  <si>
    <t>Note</t>
  </si>
  <si>
    <t>Revenues and Other Income</t>
  </si>
  <si>
    <t xml:space="preserve">Cost of sales </t>
  </si>
  <si>
    <t xml:space="preserve">Research and development costs </t>
  </si>
  <si>
    <t xml:space="preserve">Selling, general and administrative costs </t>
  </si>
  <si>
    <t>Amortization and impairment of MultiClient library</t>
  </si>
  <si>
    <t>Depreciation and amortization of non-current assets (excl. MultiClient library)</t>
  </si>
  <si>
    <t>Impairment and gain/(loss) on sale of non-current assets (excl. MultiClient library)</t>
  </si>
  <si>
    <t>Other charges, net</t>
  </si>
  <si>
    <t>Total operating expenses</t>
  </si>
  <si>
    <t xml:space="preserve">     Operating profit (loss)/EBIT</t>
  </si>
  <si>
    <t xml:space="preserve"> </t>
  </si>
  <si>
    <t xml:space="preserve">Share of results from associated companies </t>
  </si>
  <si>
    <t>Interest expense</t>
  </si>
  <si>
    <t>Other financial expense, net</t>
  </si>
  <si>
    <t xml:space="preserve">     Income (loss) before income tax expense</t>
  </si>
  <si>
    <t xml:space="preserve">Income tax </t>
  </si>
  <si>
    <t>Net income (loss) to equity holders of PGS ASA</t>
  </si>
  <si>
    <t>Other comprehensive income</t>
  </si>
  <si>
    <t>Items that will not be reclassified to profit and loss</t>
  </si>
  <si>
    <t>Items that may be subsequently reclassified to profit and loss</t>
  </si>
  <si>
    <t>Other comprehensive income (loss) for the period, net of tax</t>
  </si>
  <si>
    <t>Total comprehensive income (loss) to equity holders of PGS ASA</t>
  </si>
  <si>
    <t>Earnings per share attributable to equity holders of the parent during the period</t>
  </si>
  <si>
    <t>-Basic and diluted earnings per share</t>
  </si>
  <si>
    <t>Condensed Consolidated Statements of Financial Position</t>
  </si>
  <si>
    <t>ASSETS</t>
  </si>
  <si>
    <t>Cash and cash equivalents</t>
  </si>
  <si>
    <t>Restricted cash</t>
  </si>
  <si>
    <t>Accounts receivables</t>
  </si>
  <si>
    <t>Accrued revenues and other receivables</t>
  </si>
  <si>
    <t>Other current assets</t>
  </si>
  <si>
    <t xml:space="preserve">     Total current assets</t>
  </si>
  <si>
    <t>Property and equipment</t>
  </si>
  <si>
    <t>MultiClient library</t>
  </si>
  <si>
    <t>Other non-current assets</t>
  </si>
  <si>
    <t>Other intangible assets</t>
  </si>
  <si>
    <t xml:space="preserve">     Total non-current assets</t>
  </si>
  <si>
    <t>Total assets</t>
  </si>
  <si>
    <t>LIABILITIES AND SHAREHOLDERS' EQUITY</t>
  </si>
  <si>
    <t>Interest-bearing debt</t>
  </si>
  <si>
    <t>Lease liabilities</t>
  </si>
  <si>
    <t>Accounts payable</t>
  </si>
  <si>
    <t>Accrued expenses and other current liabilities</t>
  </si>
  <si>
    <t>Deferred revenues</t>
  </si>
  <si>
    <t>Income taxes payable</t>
  </si>
  <si>
    <t xml:space="preserve">     Total current liabilities</t>
  </si>
  <si>
    <t>Deferred tax liabilities</t>
  </si>
  <si>
    <t>Other non-current liabilities</t>
  </si>
  <si>
    <t xml:space="preserve">     Total non-current liabilities</t>
  </si>
  <si>
    <t xml:space="preserve">Common stock; par value NOK 3; </t>
  </si>
  <si>
    <t xml:space="preserve">   issued and outstanding 955.310.440 shares </t>
  </si>
  <si>
    <t xml:space="preserve">   Treasury shares, par value</t>
  </si>
  <si>
    <t>Additional paid-in capital</t>
  </si>
  <si>
    <t xml:space="preserve">     Total paid-in capital</t>
  </si>
  <si>
    <t xml:space="preserve">Accumulated earnings </t>
  </si>
  <si>
    <t>Other capital reserves</t>
  </si>
  <si>
    <t xml:space="preserve">     Total shareholders' equity</t>
  </si>
  <si>
    <t>Total liabilities and shareholders' equity</t>
  </si>
  <si>
    <t>Condensed Consolidated Statements of Changes in Shareholders' Equity</t>
  </si>
  <si>
    <t>For the nine months ended September 30, 2023 and the year ended December 31, 2022</t>
  </si>
  <si>
    <t>Attributable to equity holders of PGS ASA</t>
  </si>
  <si>
    <t>Share</t>
  </si>
  <si>
    <t>Treasury</t>
  </si>
  <si>
    <t>Additional</t>
  </si>
  <si>
    <t xml:space="preserve">Other </t>
  </si>
  <si>
    <t>capital</t>
  </si>
  <si>
    <t>shares</t>
  </si>
  <si>
    <t>paid-in</t>
  </si>
  <si>
    <t>Accumulated</t>
  </si>
  <si>
    <t xml:space="preserve">capital </t>
  </si>
  <si>
    <t>Shareholders'</t>
  </si>
  <si>
    <t>(In millions of US  dollars)</t>
  </si>
  <si>
    <t>par value</t>
  </si>
  <si>
    <t>earnings</t>
  </si>
  <si>
    <t>reserves</t>
  </si>
  <si>
    <t>equity</t>
  </si>
  <si>
    <t>Balance as of January 1, 2022</t>
  </si>
  <si>
    <t>Profit (loss) for the period</t>
  </si>
  <si>
    <t>Other comprehensive income (loss)</t>
  </si>
  <si>
    <t>Shares issued at conversion of convertible bond</t>
  </si>
  <si>
    <t>Share based payments</t>
  </si>
  <si>
    <t>Shares issued for cash consideration</t>
  </si>
  <si>
    <t>Acquired treasury shares</t>
  </si>
  <si>
    <t>Share based payments, equity settled</t>
  </si>
  <si>
    <t>Balance as of December 31, 2022</t>
  </si>
  <si>
    <t>Share capital increase (a)</t>
  </si>
  <si>
    <t>Acquired treasury shares (b)</t>
  </si>
  <si>
    <t>Share based payments, equity settled (b)</t>
  </si>
  <si>
    <t>Other equity changes</t>
  </si>
  <si>
    <t>Balance as of September 30, 2023</t>
  </si>
  <si>
    <t>For the nine months ended September 30, 2022</t>
  </si>
  <si>
    <t>Share issue</t>
  </si>
  <si>
    <t>Share capital increase</t>
  </si>
  <si>
    <t>Shared based payments, equity settled</t>
  </si>
  <si>
    <t>Balance as of September 30, 2022</t>
  </si>
  <si>
    <t>Condensed Consolidated Statements of Cash Flows</t>
  </si>
  <si>
    <t>Income (loss) before income tax expense</t>
  </si>
  <si>
    <t>Depreciation, amortization, impairment</t>
  </si>
  <si>
    <t xml:space="preserve">Share of results in associated companies </t>
  </si>
  <si>
    <t>Loss (gain) on sale and retirement of assets</t>
  </si>
  <si>
    <t>Income taxes paid</t>
  </si>
  <si>
    <t>Other items</t>
  </si>
  <si>
    <t>(Increase) decrease in accounts receivables, accrued revenues &amp; other receivables</t>
  </si>
  <si>
    <t>Increase (decrease) in deferred revenues</t>
  </si>
  <si>
    <t>Increase (decrease) in accounts payable</t>
  </si>
  <si>
    <t>Change in other current items related to operating activities</t>
  </si>
  <si>
    <t>Change in other long-term items related to operating activities</t>
  </si>
  <si>
    <t>Net cash provided by operating activities</t>
  </si>
  <si>
    <t>Investment in MultiClient library</t>
  </si>
  <si>
    <t>Investment in property and equipment</t>
  </si>
  <si>
    <t>Investment in other intangible assets</t>
  </si>
  <si>
    <t>Investment in other current -and non-current assets</t>
  </si>
  <si>
    <t xml:space="preserve"> Proceeds from sale and disposal of assets</t>
  </si>
  <si>
    <t>Net cash used in investing activities</t>
  </si>
  <si>
    <t>Interest paid on interest-bearing debt</t>
  </si>
  <si>
    <t>Proceeds, net of deferred loan costs, from issuance of long-term debt (a)</t>
  </si>
  <si>
    <t>Repayment of interest-bearing debt</t>
  </si>
  <si>
    <t>Proceeds from  share issue (b)</t>
  </si>
  <si>
    <t>Share buy-back</t>
  </si>
  <si>
    <t>Payment of lease liabilities (recognized under IFRS 16)</t>
  </si>
  <si>
    <t>Payments of leases classified as interest</t>
  </si>
  <si>
    <t>Decrease (increase) in restricted cash related to debt service</t>
  </si>
  <si>
    <t>Net cash (used in) provided by financing activities</t>
  </si>
  <si>
    <t>Net increase (decrease) in cash and cash equivalents</t>
  </si>
  <si>
    <t>Cash and cash equivalents at beginning of period</t>
  </si>
  <si>
    <t>Cash and cash equivalents at end of period</t>
  </si>
  <si>
    <t>Key Financial Figures</t>
  </si>
  <si>
    <t>(In millions of US dollars, except per share data)</t>
  </si>
  <si>
    <t>Segment reporting</t>
  </si>
  <si>
    <t>Produced Revenues</t>
  </si>
  <si>
    <t>Produced EBITDA</t>
  </si>
  <si>
    <t>Produced EBIT ex. impairment and other charges, net</t>
  </si>
  <si>
    <t>Profit and loss numbers, As Reported</t>
  </si>
  <si>
    <t>EBIT ex. impairment and other charges, net</t>
  </si>
  <si>
    <t>Net financial items</t>
  </si>
  <si>
    <t>Income tax expense</t>
  </si>
  <si>
    <t>Net income (loss) to equity holders</t>
  </si>
  <si>
    <t>Basic earnings per share ($ per share)</t>
  </si>
  <si>
    <t>Other key numbers</t>
  </si>
  <si>
    <t>Cash investment in MultiClient library</t>
  </si>
  <si>
    <t>Capital expenditures (whether paid or not)</t>
  </si>
  <si>
    <t xml:space="preserve">Total assets </t>
  </si>
  <si>
    <t>Net interest-bearing debt</t>
  </si>
  <si>
    <t>Net interest-bearing debt, including lease liabilities following IFRS 16</t>
  </si>
  <si>
    <t>Note 1 Segment Reporting</t>
  </si>
  <si>
    <t>Produced</t>
  </si>
  <si>
    <t>Adjustments</t>
  </si>
  <si>
    <t>As Reported</t>
  </si>
  <si>
    <t>Amortization of MultiClient library</t>
  </si>
  <si>
    <t>Depreciation and amortization (excl. MultiClient library)</t>
  </si>
  <si>
    <t>Operating profit (loss)/ EBIT, ex impairment and other charges, net</t>
  </si>
  <si>
    <t>Note 2 Revenues</t>
  </si>
  <si>
    <t>Revenues and Other Income by service type:</t>
  </si>
  <si>
    <t xml:space="preserve"> -Contract seismic</t>
  </si>
  <si>
    <t xml:space="preserve"> -MultiClient pre-funding</t>
  </si>
  <si>
    <t xml:space="preserve"> -MultiClient late sales</t>
  </si>
  <si>
    <t xml:space="preserve"> -Imaging</t>
  </si>
  <si>
    <t xml:space="preserve"> -Other Income</t>
  </si>
  <si>
    <t>Total Revenues and Other Income</t>
  </si>
  <si>
    <t>Note 2 -Revenues</t>
  </si>
  <si>
    <t>Note 2 table -  see tab "Note 2"</t>
  </si>
  <si>
    <t>Vessel Allocation(1):</t>
  </si>
  <si>
    <t>Contract</t>
  </si>
  <si>
    <t>MultiClient</t>
  </si>
  <si>
    <t>Steaming</t>
  </si>
  <si>
    <t>Yard</t>
  </si>
  <si>
    <t>Stacked/standby</t>
  </si>
  <si>
    <t xml:space="preserve">(1) The Q3 2023 vessel statistics includes 7 vessels (Ramform Victory started operation in Q3 2023). The comparative periods Q3 2022 and full year 2022 are based on 6 vessels. </t>
  </si>
  <si>
    <t>The statistics excludes cold-stacked vessels. Sanco Swift, rigged for offshore wind site characterization since early Q2 2023, is excluded from the statistics.</t>
  </si>
  <si>
    <t>Note 3 - Net Operating Expenses</t>
  </si>
  <si>
    <t xml:space="preserve">Net operating expenses consist of the following: </t>
  </si>
  <si>
    <t>Cost of sales including investment in MultiClient library</t>
  </si>
  <si>
    <t>Research and development costs before capitalized development costs</t>
  </si>
  <si>
    <t>Selling, general and administrative costs</t>
  </si>
  <si>
    <t>Cash Cost, gross</t>
  </si>
  <si>
    <t>Steaming deferral, net</t>
  </si>
  <si>
    <t>Capitalized development costs</t>
  </si>
  <si>
    <t>Net operating expenses</t>
  </si>
  <si>
    <t>Note 4 - Amortization, Depreciation, Impairments and Other Charges, net</t>
  </si>
  <si>
    <t>Amortization and impairment of MultiClient library consist of the following:</t>
  </si>
  <si>
    <t>Accelerated amortization of MultiClient library</t>
  </si>
  <si>
    <t>Impairment of MultiClient library</t>
  </si>
  <si>
    <t>Total</t>
  </si>
  <si>
    <t>Depreciation and amortization of non-current assets (excl. MultiClient library) consist of the following:</t>
  </si>
  <si>
    <t>Gross depreciation*</t>
  </si>
  <si>
    <t>Deferred Steaming depreciation, net</t>
  </si>
  <si>
    <t>Depreciation capitalized to the MultiClient library</t>
  </si>
  <si>
    <t>*includes depreciation of right-of-use assets amounting to $4.7 million and $4.3 million for the quarter ended September 30, 2023 and 2022 respectively.</t>
  </si>
  <si>
    <t xml:space="preserve">For the full year 2022, depreciation of right-of-use assets amounts to $17.6 million. </t>
  </si>
  <si>
    <t>Impairment and gain/(loss) on sale of non-current assets (excluding MultiClient library) consist of the following:</t>
  </si>
  <si>
    <t xml:space="preserve">Property and equipment </t>
  </si>
  <si>
    <t>Other Intangible assets</t>
  </si>
  <si>
    <t xml:space="preserve">Other charges, net consist of the following: </t>
  </si>
  <si>
    <t>Onerous contracts with customers</t>
  </si>
  <si>
    <t>Provision for bad debt</t>
  </si>
  <si>
    <t>Gain (loss) sale subsidiaries</t>
  </si>
  <si>
    <t>Other</t>
  </si>
  <si>
    <t>Note 5 - Share of results from associated companies</t>
  </si>
  <si>
    <t>Note 6 - Interest expenses</t>
  </si>
  <si>
    <t>Interest expense consists of the following:</t>
  </si>
  <si>
    <t>Interest on debt, gross</t>
  </si>
  <si>
    <t>Imputed interest cost on lease agreements</t>
  </si>
  <si>
    <t>Capitalized interest, MultiClient library</t>
  </si>
  <si>
    <t>Note 7 - Other Financial Expenses, net</t>
  </si>
  <si>
    <t>Other financial expense, net consists of the following:</t>
  </si>
  <si>
    <t>Interest income</t>
  </si>
  <si>
    <t>Currency exchange gain (loss)</t>
  </si>
  <si>
    <t>Write off deferred and other loan cost</t>
  </si>
  <si>
    <t>Net gain/(loss) on separate derivative financial instrument</t>
  </si>
  <si>
    <t xml:space="preserve">Other  </t>
  </si>
  <si>
    <t>Note 8 - Income Tax and Contingencies</t>
  </si>
  <si>
    <t>Income tax consists of the following:</t>
  </si>
  <si>
    <t>Current tax</t>
  </si>
  <si>
    <t>Change in deferred tax</t>
  </si>
  <si>
    <t>Note 9 - Property and Equipment</t>
  </si>
  <si>
    <t>Capital expenditures, whether paid or not, consist of the following:</t>
  </si>
  <si>
    <t>Seismic equipment</t>
  </si>
  <si>
    <t>Vessel upgrades/Yard</t>
  </si>
  <si>
    <t>Compute infrastructure/ technology</t>
  </si>
  <si>
    <t>Total addition to property and equipment, whether paid or not</t>
  </si>
  <si>
    <t>Change in working capital</t>
  </si>
  <si>
    <t>Note 10 - MultiClient Library</t>
  </si>
  <si>
    <t>The carrying value of the MultiClient library by year of completion is as follows:</t>
  </si>
  <si>
    <t>Completed during 2018</t>
  </si>
  <si>
    <t>Completed during 2019</t>
  </si>
  <si>
    <t>Completed during 2020</t>
  </si>
  <si>
    <t>Completed during 2021</t>
  </si>
  <si>
    <t>Completed during 2022</t>
  </si>
  <si>
    <t>Completed during 2023</t>
  </si>
  <si>
    <t xml:space="preserve">    Completed surveys</t>
  </si>
  <si>
    <t xml:space="preserve">    Surveys in progress</t>
  </si>
  <si>
    <t>Key figures MultiClient library:</t>
  </si>
  <si>
    <t>MultiClient pre-funding revenue *</t>
  </si>
  <si>
    <t>MultiClient late sales</t>
  </si>
  <si>
    <t xml:space="preserve">Cash investment in MultiClient library </t>
  </si>
  <si>
    <t xml:space="preserve">Capitalized interest in MultiClient library </t>
  </si>
  <si>
    <t xml:space="preserve">Capitalized depreciation (non-cash) </t>
  </si>
  <si>
    <t>MultiClient pre-funding revenue, produced</t>
  </si>
  <si>
    <t xml:space="preserve">Prefunding as a percentage of MultiClient cash investment </t>
  </si>
  <si>
    <t xml:space="preserve">* Includes revenue from sale to joint operations in the amount of $30.6 and $8.2 million for the quarter ended September 30, 2023 and 2022 respectively. 
</t>
  </si>
  <si>
    <t xml:space="preserve">   Year to date 2023 and 2022, revenue from sale to joint operations amounts to $66.0 million and $25.9 million, respectively.</t>
  </si>
  <si>
    <t>Note 11 liquidity and financing</t>
  </si>
  <si>
    <t>Interest-bearing debt consists of the following:</t>
  </si>
  <si>
    <t>Secured</t>
  </si>
  <si>
    <t>Term loan B, Libor + 6-750 basis points (linked to total leverage ratio (“TLR”)), due 2024</t>
  </si>
  <si>
    <t>Super Senior Loan, Libor + 675 Basis points, due 2024</t>
  </si>
  <si>
    <t>Term loan, SOFR + 700 basis points, due 2026</t>
  </si>
  <si>
    <t>Export credit financing, due 2025</t>
  </si>
  <si>
    <t>Export credit financing, due 2027</t>
  </si>
  <si>
    <t>Senior notes, Coupon 13.5%, due 2027</t>
  </si>
  <si>
    <t>Total loans and bonds, gross (1)</t>
  </si>
  <si>
    <t>Less current portion</t>
  </si>
  <si>
    <t>Less deferred loan costs, net of debt premiums</t>
  </si>
  <si>
    <t>Less modification of debt treated as extinguishment</t>
  </si>
  <si>
    <t>Non-current interest-bearing debt</t>
  </si>
  <si>
    <t xml:space="preserve">(1) The estimated fair value of total loans and bonds, gross was $830.8 million as of September 30, 2023, compared to $983.0 million as of September 30, 2022.  </t>
  </si>
  <si>
    <t>Undrawn facilities consists of the following:</t>
  </si>
  <si>
    <t>Performance bond</t>
  </si>
  <si>
    <t>Summary of net interest-bearing debt:</t>
  </si>
  <si>
    <t>Loans and bonds gross</t>
  </si>
  <si>
    <t>Restricted cash (current and non-current)</t>
  </si>
  <si>
    <t>Net interest-bearing debt, excluding lease liabilities</t>
  </si>
  <si>
    <t>Lease liabilities current</t>
  </si>
  <si>
    <t>Lease liabilities non-current</t>
  </si>
  <si>
    <t>Net interest-bearing debt, including lease liabilities</t>
  </si>
  <si>
    <t>Note 12 Earnings per share</t>
  </si>
  <si>
    <t>Earnings per share, to ordinary equity holders of PGS ASA:</t>
  </si>
  <si>
    <t>- Basic</t>
  </si>
  <si>
    <t>- Diluted</t>
  </si>
  <si>
    <t xml:space="preserve"> Weighted average basic shares outstanding</t>
  </si>
  <si>
    <t xml:space="preserve"> Weighted average diluted shares outstanding</t>
  </si>
  <si>
    <t>Note 13 Other Comprehensive Income</t>
  </si>
  <si>
    <t>Other Comprehensive Income</t>
  </si>
  <si>
    <t>Actuarial gains (losses) on defined benefit pension plans</t>
  </si>
  <si>
    <t>Income tax effect on actuarial gains and losses</t>
  </si>
  <si>
    <t>Gains (losses) on hedges</t>
  </si>
  <si>
    <t>Other comprehensive income (loss) of associated companies</t>
  </si>
  <si>
    <t>Note 14 - EBITDA and EBIT ex. impairment and other charges, net reconciliation</t>
  </si>
  <si>
    <t>Operating profit (loss) as reported</t>
  </si>
  <si>
    <t>Impairment and loss on sale of long-term assets (excl. MultiClient library)</t>
  </si>
  <si>
    <t>Produced revenue adjustment to revenue as reported</t>
  </si>
  <si>
    <t>Depreciation and amortization of long term assets (excl. MultiClient library)</t>
  </si>
  <si>
    <t>Segment adjustment to Amortization As Reported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</si>
</sst>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kr&quot;\ * #,##0.00_-;\-&quot;kr&quot;\ * #,##0.00_-;_-&quot;kr&quot;\ * &quot;-&quot;??_-;_-@_-"/>
    <numFmt numFmtId="165" formatCode="_-* #,##0.00_-;\-* #,##0.00_-;_-* &quot;-&quot;??_-;_-@_-"/>
    <numFmt numFmtId="166" formatCode="_(* #,##0.0_);_(* \(#,##0.0\);_(* &quot;-&quot;??_);_(@_)"/>
    <numFmt numFmtId="167" formatCode="_(* #,##0_);_(* \(#,##0\);_(* &quot;-&quot;??_);_(@_)"/>
    <numFmt numFmtId="168" formatCode="_(&quot;$&quot;* #,##0_);_(&quot;$&quot;* \(#,##0\);_(&quot;$&quot;* &quot;-&quot;??_);_(@_)"/>
    <numFmt numFmtId="169" formatCode="_ * #,##0_ ;_ * \(#,##0\)_ ;_ * &quot;-&quot;_ ;_ @_ "/>
    <numFmt numFmtId="170" formatCode="_ * #,##0_ ;_ * \-#,##0_ ;_ * &quot;-&quot;_ ;_ @_ "/>
    <numFmt numFmtId="171" formatCode="_(* #,##0.0_);_(* \(#,##0.0\);_(* &quot;-&quot;?_);_(@_)"/>
    <numFmt numFmtId="172" formatCode="_(* #,##0.0000_);_(* \(#,##0.0000\);_(* &quot;-&quot;??_);_(@_)"/>
    <numFmt numFmtId="173" formatCode="_-* #,##0.0_-;\-* #,##0.0_-;_-* &quot;-&quot;??_-;_-@_-"/>
    <numFmt numFmtId="174" formatCode="_-* #,##0_-;\-* #,##0_-;_-* &quot;-&quot;??_-;_-@_-"/>
    <numFmt numFmtId="175" formatCode="0.0%"/>
    <numFmt numFmtId="176" formatCode="0.00000"/>
  </numFmts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4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</font>
    <font>
      <sz val="10"/>
      <color theme="1"/>
      <name val="Arial"/>
      <family val="2"/>
    </font>
    <font>
      <b/>
      <sz val="10"/>
      <color rgb="FFFF0000"/>
      <name val="Calibri"/>
      <family val="2"/>
    </font>
    <font>
      <sz val="9"/>
      <name val="Times New Roman"/>
      <family val="1"/>
    </font>
    <font>
      <b/>
      <sz val="10"/>
      <name val="Times New Roman"/>
      <family val="1"/>
    </font>
    <font>
      <sz val="8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0"/>
      <color theme="1"/>
      <name val="Calibri"/>
      <family val="2"/>
      <scheme val="minor"/>
    </font>
    <font>
      <sz val="14"/>
      <name val="Univers 55"/>
      <family val="2"/>
    </font>
    <font>
      <b/>
      <sz val="11"/>
      <name val="Calibri"/>
      <family val="2"/>
    </font>
    <font>
      <b/>
      <i/>
      <sz val="11"/>
      <name val="Times New Roman"/>
      <family val="1"/>
    </font>
    <font>
      <sz val="10"/>
      <color indexed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0"/>
      <name val="Calibri"/>
      <family val="2"/>
      <scheme val="minor"/>
    </font>
    <font>
      <i/>
      <sz val="10"/>
      <name val="Calibri"/>
      <family val="2"/>
    </font>
    <font>
      <b/>
      <i/>
      <sz val="11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i/>
      <sz val="11"/>
      <color rgb="FFC00000"/>
      <name val="Calibri"/>
      <family val="2"/>
    </font>
    <font>
      <i/>
      <sz val="10"/>
      <color theme="4" tint="-0.249977111117893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</font>
    <font>
      <sz val="7.5"/>
      <color theme="1"/>
      <name val="Calibri"/>
      <family val="2"/>
      <scheme val="minor"/>
    </font>
    <font>
      <sz val="7.5"/>
      <name val="Calibri"/>
      <family val="2"/>
      <scheme val="minor"/>
    </font>
    <font>
      <i/>
      <sz val="9"/>
      <color theme="4" tint="-0.249977111117893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/>
    <xf numFmtId="0" fontId="7" fillId="0" borderId="0"/>
    <xf numFmtId="43" fontId="1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</cellStyleXfs>
  <cellXfs count="285">
    <xf numFmtId="0" fontId="0" fillId="0" borderId="0" xfId="0"/>
    <xf numFmtId="0" fontId="2" fillId="0" borderId="0" xfId="0" applyFont="1"/>
    <xf numFmtId="166" fontId="0" fillId="0" borderId="0" xfId="1" applyNumberFormat="1" applyFont="1"/>
    <xf numFmtId="167" fontId="0" fillId="0" borderId="0" xfId="1" applyNumberFormat="1" applyFont="1"/>
    <xf numFmtId="0" fontId="3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167" fontId="0" fillId="0" borderId="0" xfId="0" applyNumberFormat="1"/>
    <xf numFmtId="0" fontId="0" fillId="0" borderId="1" xfId="0" applyBorder="1"/>
    <xf numFmtId="166" fontId="0" fillId="0" borderId="0" xfId="0" applyNumberFormat="1"/>
    <xf numFmtId="0" fontId="2" fillId="0" borderId="1" xfId="0" applyFont="1" applyBorder="1"/>
    <xf numFmtId="0" fontId="0" fillId="0" borderId="2" xfId="0" applyBorder="1"/>
    <xf numFmtId="0" fontId="6" fillId="0" borderId="2" xfId="0" applyFont="1" applyBorder="1" applyAlignment="1">
      <alignment horizontal="center"/>
    </xf>
    <xf numFmtId="0" fontId="6" fillId="0" borderId="2" xfId="0" applyFont="1" applyBorder="1"/>
    <xf numFmtId="0" fontId="8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8" fillId="0" borderId="4" xfId="6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10" fillId="0" borderId="0" xfId="0" applyFont="1"/>
    <xf numFmtId="0" fontId="11" fillId="0" borderId="0" xfId="0" applyFont="1" applyAlignment="1">
      <alignment horizontal="center"/>
    </xf>
    <xf numFmtId="167" fontId="8" fillId="0" borderId="4" xfId="1" applyNumberFormat="1" applyFont="1" applyBorder="1" applyAlignment="1">
      <alignment horizontal="left"/>
    </xf>
    <xf numFmtId="167" fontId="8" fillId="0" borderId="0" xfId="1" applyNumberFormat="1" applyFont="1" applyBorder="1" applyAlignment="1">
      <alignment horizontal="left"/>
    </xf>
    <xf numFmtId="166" fontId="8" fillId="0" borderId="4" xfId="7" applyNumberFormat="1" applyFont="1" applyFill="1" applyBorder="1"/>
    <xf numFmtId="166" fontId="8" fillId="0" borderId="0" xfId="1" applyNumberFormat="1" applyFont="1" applyFill="1" applyBorder="1"/>
    <xf numFmtId="166" fontId="8" fillId="0" borderId="4" xfId="1" applyNumberFormat="1" applyFont="1" applyFill="1" applyBorder="1"/>
    <xf numFmtId="167" fontId="8" fillId="0" borderId="0" xfId="1" applyNumberFormat="1" applyFont="1" applyFill="1" applyBorder="1" applyAlignment="1">
      <alignment horizontal="left"/>
    </xf>
    <xf numFmtId="166" fontId="8" fillId="0" borderId="0" xfId="7" applyNumberFormat="1" applyFont="1" applyFill="1" applyBorder="1"/>
    <xf numFmtId="167" fontId="8" fillId="0" borderId="0" xfId="1" applyNumberFormat="1" applyFont="1" applyAlignment="1">
      <alignment horizontal="left"/>
    </xf>
    <xf numFmtId="166" fontId="8" fillId="0" borderId="0" xfId="7" applyNumberFormat="1" applyFont="1" applyFill="1"/>
    <xf numFmtId="166" fontId="8" fillId="0" borderId="0" xfId="1" applyNumberFormat="1" applyFont="1" applyFill="1"/>
    <xf numFmtId="167" fontId="8" fillId="0" borderId="1" xfId="1" applyNumberFormat="1" applyFont="1" applyBorder="1" applyAlignment="1">
      <alignment horizontal="left"/>
    </xf>
    <xf numFmtId="166" fontId="8" fillId="0" borderId="1" xfId="7" applyNumberFormat="1" applyFont="1" applyFill="1" applyBorder="1"/>
    <xf numFmtId="166" fontId="8" fillId="0" borderId="1" xfId="1" applyNumberFormat="1" applyFont="1" applyFill="1" applyBorder="1"/>
    <xf numFmtId="167" fontId="9" fillId="0" borderId="0" xfId="1" applyNumberFormat="1" applyFont="1" applyBorder="1" applyAlignment="1">
      <alignment horizontal="left"/>
    </xf>
    <xf numFmtId="166" fontId="9" fillId="0" borderId="0" xfId="1" applyNumberFormat="1" applyFont="1" applyFill="1" applyBorder="1"/>
    <xf numFmtId="167" fontId="9" fillId="0" borderId="0" xfId="1" applyNumberFormat="1" applyFont="1" applyFill="1" applyBorder="1" applyAlignment="1">
      <alignment horizontal="left"/>
    </xf>
    <xf numFmtId="166" fontId="13" fillId="0" borderId="0" xfId="7" applyNumberFormat="1" applyFont="1" applyFill="1" applyBorder="1"/>
    <xf numFmtId="167" fontId="9" fillId="0" borderId="0" xfId="1" applyNumberFormat="1" applyFont="1" applyAlignment="1">
      <alignment horizontal="left"/>
    </xf>
    <xf numFmtId="167" fontId="9" fillId="0" borderId="1" xfId="1" applyNumberFormat="1" applyFont="1" applyBorder="1" applyAlignment="1">
      <alignment horizontal="left"/>
    </xf>
    <xf numFmtId="0" fontId="14" fillId="0" borderId="0" xfId="0" applyFont="1"/>
    <xf numFmtId="167" fontId="15" fillId="0" borderId="0" xfId="1" applyNumberFormat="1" applyFont="1" applyFill="1" applyBorder="1" applyAlignment="1">
      <alignment horizontal="left"/>
    </xf>
    <xf numFmtId="168" fontId="16" fillId="0" borderId="0" xfId="2" applyNumberFormat="1" applyFont="1" applyFill="1" applyBorder="1"/>
    <xf numFmtId="168" fontId="17" fillId="0" borderId="0" xfId="2" applyNumberFormat="1" applyFont="1" applyFill="1" applyBorder="1"/>
    <xf numFmtId="168" fontId="15" fillId="0" borderId="0" xfId="2" applyNumberFormat="1" applyFont="1" applyFill="1" applyBorder="1"/>
    <xf numFmtId="0" fontId="15" fillId="0" borderId="0" xfId="0" applyFont="1"/>
    <xf numFmtId="0" fontId="4" fillId="0" borderId="2" xfId="0" applyFont="1" applyBorder="1"/>
    <xf numFmtId="0" fontId="4" fillId="0" borderId="1" xfId="0" applyFont="1" applyBorder="1"/>
    <xf numFmtId="0" fontId="20" fillId="0" borderId="1" xfId="0" applyFont="1" applyBorder="1"/>
    <xf numFmtId="0" fontId="20" fillId="0" borderId="0" xfId="0" applyFont="1"/>
    <xf numFmtId="0" fontId="4" fillId="0" borderId="4" xfId="0" applyFont="1" applyBorder="1"/>
    <xf numFmtId="0" fontId="8" fillId="0" borderId="0" xfId="6" applyFont="1"/>
    <xf numFmtId="166" fontId="8" fillId="0" borderId="0" xfId="6" applyNumberFormat="1" applyFont="1"/>
    <xf numFmtId="166" fontId="9" fillId="0" borderId="1" xfId="6" applyNumberFormat="1" applyFont="1" applyBorder="1"/>
    <xf numFmtId="0" fontId="9" fillId="0" borderId="1" xfId="6" applyFont="1" applyBorder="1"/>
    <xf numFmtId="0" fontId="8" fillId="0" borderId="4" xfId="6" quotePrefix="1" applyFont="1" applyBorder="1" applyAlignment="1">
      <alignment horizontal="right"/>
    </xf>
    <xf numFmtId="0" fontId="8" fillId="0" borderId="1" xfId="6" applyFont="1" applyBorder="1" applyAlignment="1">
      <alignment horizontal="right"/>
    </xf>
    <xf numFmtId="0" fontId="8" fillId="0" borderId="4" xfId="6" applyFont="1" applyBorder="1" applyAlignment="1">
      <alignment horizontal="right"/>
    </xf>
    <xf numFmtId="0" fontId="8" fillId="0" borderId="0" xfId="6" quotePrefix="1" applyFont="1"/>
    <xf numFmtId="166" fontId="9" fillId="0" borderId="0" xfId="6" applyNumberFormat="1" applyFont="1"/>
    <xf numFmtId="0" fontId="9" fillId="0" borderId="0" xfId="6" applyFont="1"/>
    <xf numFmtId="0" fontId="19" fillId="0" borderId="2" xfId="0" applyFont="1" applyBorder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centerContinuous"/>
    </xf>
    <xf numFmtId="0" fontId="8" fillId="0" borderId="1" xfId="0" applyFont="1" applyBorder="1"/>
    <xf numFmtId="0" fontId="8" fillId="0" borderId="4" xfId="0" applyFont="1" applyBorder="1"/>
    <xf numFmtId="0" fontId="9" fillId="0" borderId="0" xfId="0" applyFont="1"/>
    <xf numFmtId="166" fontId="11" fillId="0" borderId="0" xfId="1" applyNumberFormat="1" applyFont="1" applyFill="1"/>
    <xf numFmtId="9" fontId="0" fillId="0" borderId="0" xfId="3" applyFont="1"/>
    <xf numFmtId="0" fontId="7" fillId="0" borderId="0" xfId="6"/>
    <xf numFmtId="0" fontId="21" fillId="0" borderId="2" xfId="0" applyFont="1" applyBorder="1"/>
    <xf numFmtId="0" fontId="10" fillId="0" borderId="4" xfId="6" applyFont="1" applyBorder="1"/>
    <xf numFmtId="0" fontId="15" fillId="0" borderId="0" xfId="6" applyFont="1"/>
    <xf numFmtId="0" fontId="22" fillId="0" borderId="0" xfId="6" applyFont="1" applyAlignment="1">
      <alignment horizontal="left"/>
    </xf>
    <xf numFmtId="0" fontId="23" fillId="0" borderId="0" xfId="6" applyFont="1" applyAlignment="1">
      <alignment horizontal="left"/>
    </xf>
    <xf numFmtId="0" fontId="19" fillId="0" borderId="0" xfId="6" applyFont="1"/>
    <xf numFmtId="41" fontId="8" fillId="0" borderId="0" xfId="6" applyNumberFormat="1" applyFont="1" applyAlignment="1">
      <alignment horizontal="center"/>
    </xf>
    <xf numFmtId="169" fontId="8" fillId="0" borderId="4" xfId="6" applyNumberFormat="1" applyFont="1" applyBorder="1" applyAlignment="1">
      <alignment horizontal="center"/>
    </xf>
    <xf numFmtId="169" fontId="8" fillId="0" borderId="0" xfId="6" applyNumberFormat="1" applyFont="1" applyAlignment="1">
      <alignment horizontal="center"/>
    </xf>
    <xf numFmtId="166" fontId="9" fillId="0" borderId="0" xfId="8" applyNumberFormat="1" applyFont="1" applyFill="1" applyBorder="1"/>
    <xf numFmtId="166" fontId="9" fillId="0" borderId="0" xfId="8" applyNumberFormat="1" applyFont="1" applyFill="1"/>
    <xf numFmtId="166" fontId="8" fillId="0" borderId="0" xfId="8" applyNumberFormat="1" applyFont="1" applyFill="1" applyBorder="1"/>
    <xf numFmtId="166" fontId="9" fillId="0" borderId="1" xfId="8" applyNumberFormat="1" applyFont="1" applyFill="1" applyBorder="1"/>
    <xf numFmtId="166" fontId="15" fillId="0" borderId="0" xfId="8" applyNumberFormat="1" applyFont="1" applyFill="1" applyBorder="1"/>
    <xf numFmtId="166" fontId="8" fillId="0" borderId="1" xfId="8" applyNumberFormat="1" applyFont="1" applyFill="1" applyBorder="1"/>
    <xf numFmtId="0" fontId="9" fillId="0" borderId="0" xfId="0" applyFont="1" applyAlignment="1">
      <alignment horizontal="left"/>
    </xf>
    <xf numFmtId="0" fontId="0" fillId="0" borderId="4" xfId="0" applyBorder="1"/>
    <xf numFmtId="0" fontId="7" fillId="0" borderId="0" xfId="0" applyFont="1" applyAlignment="1">
      <alignment horizontal="center" vertical="center"/>
    </xf>
    <xf numFmtId="166" fontId="8" fillId="0" borderId="0" xfId="8" applyNumberFormat="1" applyFont="1" applyFill="1" applyAlignment="1"/>
    <xf numFmtId="166" fontId="8" fillId="0" borderId="0" xfId="8" applyNumberFormat="1" applyFont="1" applyFill="1" applyBorder="1" applyAlignment="1"/>
    <xf numFmtId="166" fontId="9" fillId="0" borderId="1" xfId="8" applyNumberFormat="1" applyFont="1" applyFill="1" applyBorder="1" applyAlignment="1"/>
    <xf numFmtId="166" fontId="9" fillId="0" borderId="0" xfId="8" applyNumberFormat="1" applyFont="1" applyFill="1" applyBorder="1" applyAlignment="1"/>
    <xf numFmtId="0" fontId="8" fillId="0" borderId="2" xfId="6" applyFont="1" applyBorder="1"/>
    <xf numFmtId="170" fontId="8" fillId="0" borderId="2" xfId="6" applyNumberFormat="1" applyFont="1" applyBorder="1"/>
    <xf numFmtId="0" fontId="24" fillId="0" borderId="0" xfId="6" applyFont="1"/>
    <xf numFmtId="0" fontId="8" fillId="0" borderId="4" xfId="6" applyFont="1" applyBorder="1"/>
    <xf numFmtId="0" fontId="8" fillId="0" borderId="0" xfId="6" quotePrefix="1" applyFont="1" applyAlignment="1">
      <alignment horizontal="right"/>
    </xf>
    <xf numFmtId="0" fontId="8" fillId="0" borderId="0" xfId="6" applyFont="1" applyAlignment="1">
      <alignment horizontal="right"/>
    </xf>
    <xf numFmtId="0" fontId="8" fillId="0" borderId="1" xfId="6" applyFont="1" applyBorder="1"/>
    <xf numFmtId="0" fontId="25" fillId="0" borderId="2" xfId="0" applyFont="1" applyBorder="1"/>
    <xf numFmtId="0" fontId="9" fillId="0" borderId="1" xfId="0" applyFont="1" applyBorder="1"/>
    <xf numFmtId="166" fontId="8" fillId="0" borderId="4" xfId="8" applyNumberFormat="1" applyFont="1" applyFill="1" applyBorder="1"/>
    <xf numFmtId="166" fontId="8" fillId="0" borderId="0" xfId="6" applyNumberFormat="1" applyFont="1" applyAlignment="1">
      <alignment horizontal="right"/>
    </xf>
    <xf numFmtId="167" fontId="8" fillId="0" borderId="0" xfId="1" applyNumberFormat="1" applyFont="1" applyFill="1" applyAlignment="1">
      <alignment horizontal="center"/>
    </xf>
    <xf numFmtId="167" fontId="8" fillId="0" borderId="0" xfId="1" quotePrefix="1" applyNumberFormat="1" applyFont="1" applyFill="1" applyAlignment="1">
      <alignment horizontal="center"/>
    </xf>
    <xf numFmtId="167" fontId="8" fillId="0" borderId="0" xfId="1" applyNumberFormat="1" applyFont="1" applyFill="1" applyBorder="1" applyAlignment="1">
      <alignment horizontal="center"/>
    </xf>
    <xf numFmtId="167" fontId="8" fillId="0" borderId="0" xfId="1" quotePrefix="1" applyNumberFormat="1" applyFont="1" applyFill="1" applyBorder="1" applyAlignment="1">
      <alignment horizontal="center"/>
    </xf>
    <xf numFmtId="167" fontId="9" fillId="0" borderId="0" xfId="1" applyNumberFormat="1" applyFont="1" applyFill="1" applyBorder="1" applyAlignment="1">
      <alignment horizontal="center"/>
    </xf>
    <xf numFmtId="167" fontId="15" fillId="0" borderId="0" xfId="1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24" fillId="0" borderId="4" xfId="6" applyFont="1" applyBorder="1"/>
    <xf numFmtId="43" fontId="8" fillId="0" borderId="0" xfId="6" applyNumberFormat="1" applyFont="1"/>
    <xf numFmtId="166" fontId="9" fillId="0" borderId="0" xfId="7" applyNumberFormat="1" applyFont="1" applyFill="1" applyBorder="1"/>
    <xf numFmtId="0" fontId="26" fillId="0" borderId="0" xfId="0" applyFont="1"/>
    <xf numFmtId="0" fontId="11" fillId="0" borderId="0" xfId="0" applyFont="1"/>
    <xf numFmtId="0" fontId="26" fillId="0" borderId="2" xfId="0" applyFont="1" applyBorder="1"/>
    <xf numFmtId="166" fontId="8" fillId="0" borderId="2" xfId="8" applyNumberFormat="1" applyFont="1" applyFill="1" applyBorder="1"/>
    <xf numFmtId="0" fontId="28" fillId="0" borderId="0" xfId="6" applyFont="1"/>
    <xf numFmtId="167" fontId="8" fillId="0" borderId="2" xfId="8" applyNumberFormat="1" applyFont="1" applyFill="1" applyBorder="1" applyAlignment="1">
      <alignment horizontal="left"/>
    </xf>
    <xf numFmtId="167" fontId="8" fillId="0" borderId="0" xfId="8" quotePrefix="1" applyNumberFormat="1" applyFont="1" applyFill="1" applyBorder="1" applyAlignment="1">
      <alignment horizontal="left"/>
    </xf>
    <xf numFmtId="167" fontId="8" fillId="0" borderId="4" xfId="8" applyNumberFormat="1" applyFont="1" applyBorder="1" applyAlignment="1">
      <alignment horizontal="left"/>
    </xf>
    <xf numFmtId="2" fontId="8" fillId="0" borderId="0" xfId="0" applyNumberFormat="1" applyFont="1" applyAlignment="1">
      <alignment horizontal="left"/>
    </xf>
    <xf numFmtId="0" fontId="10" fillId="0" borderId="0" xfId="6" applyFont="1"/>
    <xf numFmtId="0" fontId="29" fillId="0" borderId="0" xfId="0" applyFont="1" applyAlignment="1">
      <alignment horizontal="left"/>
    </xf>
    <xf numFmtId="0" fontId="18" fillId="0" borderId="0" xfId="0" applyFont="1"/>
    <xf numFmtId="167" fontId="9" fillId="0" borderId="0" xfId="8" applyNumberFormat="1" applyFont="1" applyFill="1" applyAlignment="1"/>
    <xf numFmtId="167" fontId="8" fillId="0" borderId="0" xfId="8" applyNumberFormat="1" applyFont="1" applyAlignment="1">
      <alignment horizontal="left"/>
    </xf>
    <xf numFmtId="167" fontId="9" fillId="0" borderId="1" xfId="8" applyNumberFormat="1" applyFont="1" applyBorder="1" applyAlignment="1">
      <alignment horizontal="left"/>
    </xf>
    <xf numFmtId="0" fontId="5" fillId="0" borderId="0" xfId="4" applyFill="1"/>
    <xf numFmtId="9" fontId="8" fillId="0" borderId="0" xfId="3" applyFont="1" applyFill="1" applyBorder="1"/>
    <xf numFmtId="9" fontId="8" fillId="0" borderId="4" xfId="3" applyFont="1" applyFill="1" applyBorder="1"/>
    <xf numFmtId="43" fontId="8" fillId="0" borderId="4" xfId="1" applyNumberFormat="1" applyFont="1" applyFill="1" applyBorder="1" applyAlignment="1">
      <alignment horizontal="right"/>
    </xf>
    <xf numFmtId="166" fontId="8" fillId="0" borderId="0" xfId="6" quotePrefix="1" applyNumberFormat="1" applyFont="1" applyAlignment="1">
      <alignment horizontal="right"/>
    </xf>
    <xf numFmtId="0" fontId="27" fillId="0" borderId="0" xfId="0" applyFont="1"/>
    <xf numFmtId="166" fontId="9" fillId="0" borderId="1" xfId="6" quotePrefix="1" applyNumberFormat="1" applyFont="1" applyBorder="1" applyAlignment="1">
      <alignment horizontal="right"/>
    </xf>
    <xf numFmtId="166" fontId="9" fillId="0" borderId="1" xfId="1" quotePrefix="1" applyNumberFormat="1" applyFont="1" applyFill="1" applyBorder="1" applyAlignment="1">
      <alignment horizontal="right"/>
    </xf>
    <xf numFmtId="166" fontId="8" fillId="0" borderId="0" xfId="1" quotePrefix="1" applyNumberFormat="1" applyFont="1" applyFill="1" applyBorder="1" applyAlignment="1">
      <alignment horizontal="right"/>
    </xf>
    <xf numFmtId="166" fontId="20" fillId="0" borderId="0" xfId="1" applyNumberFormat="1" applyFont="1"/>
    <xf numFmtId="165" fontId="0" fillId="0" borderId="0" xfId="0" applyNumberFormat="1"/>
    <xf numFmtId="43" fontId="8" fillId="0" borderId="0" xfId="1" applyNumberFormat="1" applyFont="1" applyFill="1" applyBorder="1" applyAlignment="1">
      <alignment horizontal="right"/>
    </xf>
    <xf numFmtId="43" fontId="0" fillId="0" borderId="0" xfId="1" applyNumberFormat="1" applyFont="1" applyFill="1"/>
    <xf numFmtId="43" fontId="8" fillId="0" borderId="0" xfId="1" applyNumberFormat="1" applyFont="1" applyFill="1" applyBorder="1"/>
    <xf numFmtId="43" fontId="4" fillId="0" borderId="0" xfId="1" applyNumberFormat="1" applyFont="1" applyFill="1"/>
    <xf numFmtId="43" fontId="8" fillId="0" borderId="4" xfId="1" applyNumberFormat="1" applyFont="1" applyFill="1" applyBorder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3" fontId="8" fillId="0" borderId="0" xfId="8" applyFont="1" applyFill="1" applyBorder="1"/>
    <xf numFmtId="43" fontId="8" fillId="0" borderId="4" xfId="8" applyFont="1" applyFill="1" applyBorder="1"/>
    <xf numFmtId="0" fontId="8" fillId="0" borderId="2" xfId="6" quotePrefix="1" applyFont="1" applyBorder="1"/>
    <xf numFmtId="166" fontId="8" fillId="0" borderId="4" xfId="6" applyNumberFormat="1" applyFont="1" applyBorder="1" applyAlignment="1">
      <alignment horizontal="right"/>
    </xf>
    <xf numFmtId="166" fontId="8" fillId="0" borderId="4" xfId="6" applyNumberFormat="1" applyFont="1" applyBorder="1"/>
    <xf numFmtId="0" fontId="31" fillId="0" borderId="0" xfId="0" applyFont="1"/>
    <xf numFmtId="9" fontId="8" fillId="0" borderId="4" xfId="3" quotePrefix="1" applyFont="1" applyFill="1" applyBorder="1" applyAlignment="1">
      <alignment horizontal="right"/>
    </xf>
    <xf numFmtId="0" fontId="32" fillId="0" borderId="0" xfId="0" applyFont="1"/>
    <xf numFmtId="0" fontId="33" fillId="0" borderId="0" xfId="6" applyFont="1"/>
    <xf numFmtId="170" fontId="8" fillId="0" borderId="0" xfId="6" applyNumberFormat="1" applyFont="1"/>
    <xf numFmtId="0" fontId="8" fillId="0" borderId="4" xfId="6" quotePrefix="1" applyFont="1" applyBorder="1"/>
    <xf numFmtId="0" fontId="34" fillId="0" borderId="0" xfId="6" applyFont="1"/>
    <xf numFmtId="171" fontId="0" fillId="0" borderId="0" xfId="0" applyNumberFormat="1"/>
    <xf numFmtId="43" fontId="8" fillId="0" borderId="0" xfId="7" applyFont="1" applyFill="1"/>
    <xf numFmtId="43" fontId="8" fillId="0" borderId="0" xfId="1" applyNumberFormat="1" applyFont="1" applyFill="1"/>
    <xf numFmtId="43" fontId="8" fillId="0" borderId="0" xfId="1" applyNumberFormat="1" applyFont="1" applyFill="1" applyBorder="1" applyAlignment="1">
      <alignment horizontal="left"/>
    </xf>
    <xf numFmtId="43" fontId="0" fillId="0" borderId="0" xfId="0" applyNumberFormat="1"/>
    <xf numFmtId="9" fontId="0" fillId="0" borderId="0" xfId="3" applyFont="1" applyFill="1"/>
    <xf numFmtId="172" fontId="8" fillId="0" borderId="0" xfId="1" applyNumberFormat="1" applyFont="1" applyFill="1" applyBorder="1" applyAlignment="1">
      <alignment horizontal="left"/>
    </xf>
    <xf numFmtId="43" fontId="4" fillId="0" borderId="0" xfId="0" applyNumberFormat="1" applyFont="1"/>
    <xf numFmtId="0" fontId="10" fillId="0" borderId="4" xfId="6" applyFont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0" fillId="0" borderId="4" xfId="0" applyFont="1" applyBorder="1"/>
    <xf numFmtId="0" fontId="8" fillId="0" borderId="1" xfId="0" applyFont="1" applyBorder="1" applyAlignment="1">
      <alignment horizontal="center"/>
    </xf>
    <xf numFmtId="166" fontId="9" fillId="0" borderId="1" xfId="1" applyNumberFormat="1" applyFont="1" applyFill="1" applyBorder="1"/>
    <xf numFmtId="0" fontId="10" fillId="0" borderId="4" xfId="0" applyFont="1" applyBorder="1" applyAlignment="1">
      <alignment horizontal="left"/>
    </xf>
    <xf numFmtId="167" fontId="9" fillId="0" borderId="4" xfId="1" applyNumberFormat="1" applyFont="1" applyBorder="1" applyAlignment="1">
      <alignment horizontal="left"/>
    </xf>
    <xf numFmtId="166" fontId="9" fillId="0" borderId="1" xfId="7" applyNumberFormat="1" applyFont="1" applyFill="1" applyBorder="1"/>
    <xf numFmtId="0" fontId="35" fillId="0" borderId="0" xfId="0" applyFont="1"/>
    <xf numFmtId="173" fontId="0" fillId="0" borderId="0" xfId="1" applyNumberFormat="1" applyFont="1"/>
    <xf numFmtId="170" fontId="8" fillId="0" borderId="0" xfId="6" applyNumberFormat="1" applyFont="1" applyAlignment="1">
      <alignment horizontal="center"/>
    </xf>
    <xf numFmtId="0" fontId="0" fillId="0" borderId="0" xfId="0" applyAlignment="1">
      <alignment vertical="center"/>
    </xf>
    <xf numFmtId="170" fontId="8" fillId="0" borderId="0" xfId="6" applyNumberFormat="1" applyFont="1" applyAlignment="1">
      <alignment horizontal="center" vertical="center"/>
    </xf>
    <xf numFmtId="167" fontId="8" fillId="0" borderId="0" xfId="6" applyNumberFormat="1" applyFont="1" applyAlignment="1">
      <alignment horizontal="right"/>
    </xf>
    <xf numFmtId="0" fontId="6" fillId="0" borderId="0" xfId="0" applyFont="1"/>
    <xf numFmtId="167" fontId="8" fillId="0" borderId="0" xfId="1" quotePrefix="1" applyNumberFormat="1" applyFont="1" applyAlignment="1">
      <alignment horizontal="left"/>
    </xf>
    <xf numFmtId="167" fontId="8" fillId="0" borderId="4" xfId="1" applyNumberFormat="1" applyFont="1" applyFill="1" applyBorder="1" applyAlignment="1">
      <alignment horizontal="left"/>
    </xf>
    <xf numFmtId="167" fontId="8" fillId="0" borderId="0" xfId="8" applyNumberFormat="1" applyFont="1" applyFill="1" applyAlignment="1">
      <alignment horizontal="left"/>
    </xf>
    <xf numFmtId="0" fontId="9" fillId="0" borderId="1" xfId="6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1" xfId="6" applyFont="1" applyBorder="1" applyAlignment="1">
      <alignment vertical="center"/>
    </xf>
    <xf numFmtId="0" fontId="8" fillId="0" borderId="0" xfId="6" applyFont="1" applyAlignment="1">
      <alignment vertical="center"/>
    </xf>
    <xf numFmtId="166" fontId="9" fillId="0" borderId="1" xfId="8" applyNumberFormat="1" applyFont="1" applyFill="1" applyBorder="1" applyAlignment="1">
      <alignment vertical="center"/>
    </xf>
    <xf numFmtId="166" fontId="9" fillId="0" borderId="0" xfId="8" applyNumberFormat="1" applyFont="1" applyFill="1" applyBorder="1" applyAlignment="1">
      <alignment vertical="center"/>
    </xf>
    <xf numFmtId="173" fontId="0" fillId="0" borderId="0" xfId="0" applyNumberFormat="1"/>
    <xf numFmtId="173" fontId="0" fillId="0" borderId="0" xfId="1" applyNumberFormat="1" applyFont="1" applyBorder="1"/>
    <xf numFmtId="166" fontId="8" fillId="0" borderId="4" xfId="8" applyNumberFormat="1" applyFont="1" applyFill="1" applyBorder="1" applyAlignment="1"/>
    <xf numFmtId="166" fontId="8" fillId="0" borderId="1" xfId="8" applyNumberFormat="1" applyFont="1" applyFill="1" applyBorder="1" applyAlignment="1"/>
    <xf numFmtId="166" fontId="8" fillId="0" borderId="4" xfId="1" quotePrefix="1" applyNumberFormat="1" applyFont="1" applyFill="1" applyBorder="1" applyAlignment="1">
      <alignment horizontal="right"/>
    </xf>
    <xf numFmtId="166" fontId="8" fillId="0" borderId="0" xfId="8" applyNumberFormat="1" applyFont="1" applyFill="1" applyBorder="1" applyAlignment="1">
      <alignment vertical="center"/>
    </xf>
    <xf numFmtId="166" fontId="8" fillId="0" borderId="0" xfId="8" applyNumberFormat="1" applyFont="1" applyFill="1" applyAlignment="1">
      <alignment vertical="center"/>
    </xf>
    <xf numFmtId="170" fontId="8" fillId="0" borderId="4" xfId="6" applyNumberFormat="1" applyFont="1" applyBorder="1"/>
    <xf numFmtId="0" fontId="0" fillId="0" borderId="5" xfId="0" applyBorder="1"/>
    <xf numFmtId="0" fontId="4" fillId="0" borderId="5" xfId="0" applyFont="1" applyBorder="1"/>
    <xf numFmtId="175" fontId="0" fillId="0" borderId="0" xfId="3" applyNumberFormat="1" applyFont="1"/>
    <xf numFmtId="0" fontId="0" fillId="0" borderId="3" xfId="0" applyBorder="1"/>
    <xf numFmtId="0" fontId="4" fillId="0" borderId="3" xfId="0" applyFont="1" applyBorder="1"/>
    <xf numFmtId="0" fontId="6" fillId="0" borderId="0" xfId="0" applyFont="1" applyAlignment="1">
      <alignment horizontal="center"/>
    </xf>
    <xf numFmtId="0" fontId="8" fillId="0" borderId="4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37" fillId="0" borderId="0" xfId="0" applyFont="1"/>
    <xf numFmtId="0" fontId="27" fillId="0" borderId="0" xfId="0" quotePrefix="1" applyFont="1" applyAlignment="1">
      <alignment vertical="top" wrapText="1"/>
    </xf>
    <xf numFmtId="0" fontId="10" fillId="0" borderId="4" xfId="6" applyFont="1" applyBorder="1" applyAlignment="1">
      <alignment vertical="center"/>
    </xf>
    <xf numFmtId="0" fontId="8" fillId="0" borderId="4" xfId="6" applyFont="1" applyBorder="1" applyAlignment="1">
      <alignment vertical="center"/>
    </xf>
    <xf numFmtId="0" fontId="8" fillId="0" borderId="4" xfId="6" quotePrefix="1" applyFont="1" applyBorder="1" applyAlignment="1">
      <alignment horizontal="right" vertical="center"/>
    </xf>
    <xf numFmtId="0" fontId="8" fillId="0" borderId="4" xfId="6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9" fillId="0" borderId="2" xfId="6" applyFont="1" applyBorder="1"/>
    <xf numFmtId="0" fontId="33" fillId="0" borderId="0" xfId="0" applyFont="1" applyAlignment="1">
      <alignment horizontal="left"/>
    </xf>
    <xf numFmtId="0" fontId="8" fillId="0" borderId="2" xfId="6" applyFont="1" applyBorder="1" applyAlignment="1">
      <alignment vertical="center"/>
    </xf>
    <xf numFmtId="170" fontId="8" fillId="0" borderId="2" xfId="6" applyNumberFormat="1" applyFont="1" applyBorder="1" applyAlignment="1">
      <alignment vertical="center"/>
    </xf>
    <xf numFmtId="0" fontId="0" fillId="0" borderId="2" xfId="0" applyBorder="1" applyAlignment="1">
      <alignment vertical="center"/>
    </xf>
    <xf numFmtId="0" fontId="24" fillId="0" borderId="0" xfId="6" applyFont="1" applyAlignment="1">
      <alignment vertic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166" fontId="8" fillId="0" borderId="4" xfId="8" applyNumberFormat="1" applyFont="1" applyFill="1" applyBorder="1" applyAlignment="1">
      <alignment vertical="center"/>
    </xf>
    <xf numFmtId="0" fontId="9" fillId="0" borderId="0" xfId="6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165" fontId="0" fillId="0" borderId="0" xfId="0" applyNumberFormat="1" applyAlignment="1">
      <alignment vertical="center"/>
    </xf>
    <xf numFmtId="0" fontId="26" fillId="0" borderId="0" xfId="0" applyFont="1" applyAlignment="1">
      <alignment horizontal="center"/>
    </xf>
    <xf numFmtId="0" fontId="28" fillId="0" borderId="0" xfId="6" applyFont="1" applyAlignment="1">
      <alignment vertical="center"/>
    </xf>
    <xf numFmtId="176" fontId="0" fillId="0" borderId="0" xfId="0" applyNumberFormat="1"/>
    <xf numFmtId="10" fontId="0" fillId="0" borderId="0" xfId="0" applyNumberFormat="1"/>
    <xf numFmtId="9" fontId="8" fillId="0" borderId="0" xfId="3" quotePrefix="1" applyFont="1" applyFill="1" applyBorder="1" applyAlignment="1">
      <alignment horizontal="right"/>
    </xf>
    <xf numFmtId="173" fontId="8" fillId="0" borderId="0" xfId="1" quotePrefix="1" applyNumberFormat="1" applyFont="1" applyFill="1" applyBorder="1" applyAlignment="1">
      <alignment horizontal="right"/>
    </xf>
    <xf numFmtId="0" fontId="36" fillId="0" borderId="0" xfId="0" applyFont="1"/>
    <xf numFmtId="174" fontId="38" fillId="0" borderId="0" xfId="1" applyNumberFormat="1" applyFont="1"/>
    <xf numFmtId="174" fontId="39" fillId="0" borderId="0" xfId="1" applyNumberFormat="1" applyFont="1"/>
    <xf numFmtId="0" fontId="27" fillId="0" borderId="0" xfId="0" quotePrefix="1" applyFont="1" applyAlignment="1">
      <alignment vertical="top"/>
    </xf>
    <xf numFmtId="0" fontId="40" fillId="0" borderId="0" xfId="6" quotePrefix="1" applyFont="1"/>
    <xf numFmtId="170" fontId="8" fillId="0" borderId="4" xfId="6" applyNumberFormat="1" applyFont="1" applyBorder="1" applyAlignment="1">
      <alignment vertical="center"/>
    </xf>
    <xf numFmtId="170" fontId="8" fillId="0" borderId="0" xfId="6" applyNumberFormat="1" applyFont="1" applyAlignment="1">
      <alignment vertical="center"/>
    </xf>
    <xf numFmtId="170" fontId="8" fillId="0" borderId="0" xfId="6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0" fillId="0" borderId="0" xfId="6" applyFont="1" applyAlignment="1">
      <alignment vertical="center"/>
    </xf>
    <xf numFmtId="0" fontId="8" fillId="0" borderId="0" xfId="6" quotePrefix="1" applyFont="1" applyAlignment="1">
      <alignment horizontal="right" vertical="center"/>
    </xf>
    <xf numFmtId="0" fontId="8" fillId="0" borderId="0" xfId="6" applyFont="1" applyAlignment="1">
      <alignment horizontal="right" vertical="center"/>
    </xf>
    <xf numFmtId="166" fontId="9" fillId="0" borderId="2" xfId="8" applyNumberFormat="1" applyFont="1" applyFill="1" applyBorder="1" applyAlignment="1"/>
    <xf numFmtId="167" fontId="8" fillId="0" borderId="0" xfId="0" applyNumberFormat="1" applyFont="1" applyAlignment="1">
      <alignment horizontal="left"/>
    </xf>
    <xf numFmtId="0" fontId="37" fillId="0" borderId="2" xfId="0" applyFont="1" applyBorder="1"/>
    <xf numFmtId="0" fontId="37" fillId="0" borderId="0" xfId="0" applyFont="1" applyAlignment="1">
      <alignment horizontal="center"/>
    </xf>
    <xf numFmtId="0" fontId="37" fillId="0" borderId="4" xfId="0" applyFont="1" applyBorder="1"/>
    <xf numFmtId="0" fontId="37" fillId="0" borderId="1" xfId="0" applyFont="1" applyBorder="1"/>
    <xf numFmtId="166" fontId="37" fillId="0" borderId="0" xfId="1" applyNumberFormat="1" applyFont="1" applyFill="1"/>
    <xf numFmtId="171" fontId="8" fillId="0" borderId="0" xfId="6" quotePrefix="1" applyNumberFormat="1" applyFont="1" applyAlignment="1">
      <alignment horizontal="right"/>
    </xf>
    <xf numFmtId="0" fontId="8" fillId="0" borderId="3" xfId="6" applyFont="1" applyBorder="1" applyAlignment="1">
      <alignment horizontal="center"/>
    </xf>
    <xf numFmtId="16" fontId="8" fillId="0" borderId="4" xfId="0" quotePrefix="1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6" applyFont="1" applyBorder="1" applyAlignment="1">
      <alignment horizontal="center"/>
    </xf>
    <xf numFmtId="0" fontId="8" fillId="0" borderId="0" xfId="6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4" xfId="0" applyFont="1" applyBorder="1" applyAlignment="1">
      <alignment horizontal="center"/>
    </xf>
    <xf numFmtId="170" fontId="8" fillId="0" borderId="6" xfId="6" applyNumberFormat="1" applyFont="1" applyBorder="1" applyAlignment="1">
      <alignment horizontal="right" vertical="center"/>
    </xf>
    <xf numFmtId="170" fontId="8" fillId="0" borderId="4" xfId="6" applyNumberFormat="1" applyFont="1" applyBorder="1" applyAlignment="1">
      <alignment horizontal="right" vertical="center"/>
    </xf>
    <xf numFmtId="0" fontId="8" fillId="0" borderId="6" xfId="6" applyFont="1" applyBorder="1" applyAlignment="1">
      <alignment horizontal="right" vertical="center"/>
    </xf>
    <xf numFmtId="0" fontId="8" fillId="0" borderId="4" xfId="6" applyFont="1" applyBorder="1" applyAlignment="1">
      <alignment horizontal="right" vertical="center"/>
    </xf>
    <xf numFmtId="170" fontId="8" fillId="0" borderId="4" xfId="6" applyNumberFormat="1" applyFont="1" applyBorder="1" applyAlignment="1">
      <alignment horizontal="center"/>
    </xf>
    <xf numFmtId="170" fontId="8" fillId="0" borderId="6" xfId="6" applyNumberFormat="1" applyFont="1" applyBorder="1" applyAlignment="1">
      <alignment horizontal="center" vertical="center"/>
    </xf>
    <xf numFmtId="170" fontId="8" fillId="0" borderId="4" xfId="6" applyNumberFormat="1" applyFont="1" applyBorder="1" applyAlignment="1">
      <alignment horizontal="center" vertical="center"/>
    </xf>
    <xf numFmtId="0" fontId="8" fillId="0" borderId="6" xfId="6" applyFont="1" applyBorder="1" applyAlignment="1">
      <alignment horizontal="center" vertical="center"/>
    </xf>
    <xf numFmtId="0" fontId="8" fillId="0" borderId="4" xfId="6" applyFont="1" applyBorder="1" applyAlignment="1">
      <alignment horizontal="center" vertical="center"/>
    </xf>
    <xf numFmtId="170" fontId="8" fillId="0" borderId="0" xfId="6" applyNumberFormat="1" applyFont="1" applyAlignment="1">
      <alignment horizontal="center"/>
    </xf>
    <xf numFmtId="170" fontId="8" fillId="0" borderId="3" xfId="6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170" fontId="8" fillId="0" borderId="0" xfId="6" applyNumberFormat="1" applyFont="1" applyAlignment="1">
      <alignment horizontal="center" vertical="center"/>
    </xf>
    <xf numFmtId="170" fontId="8" fillId="0" borderId="3" xfId="6" applyNumberFormat="1" applyFont="1" applyBorder="1" applyAlignment="1">
      <alignment horizontal="center" vertical="center"/>
    </xf>
    <xf numFmtId="0" fontId="8" fillId="0" borderId="3" xfId="6" applyFont="1" applyBorder="1" applyAlignment="1">
      <alignment horizontal="center" vertical="center"/>
    </xf>
    <xf numFmtId="0" fontId="27" fillId="0" borderId="0" xfId="0" quotePrefix="1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8" fillId="0" borderId="5" xfId="6" applyFont="1" applyBorder="1" applyAlignment="1">
      <alignment horizontal="center"/>
    </xf>
  </cellXfs>
  <cellStyles count="15">
    <cellStyle name="Comma" xfId="1" builtinId="3"/>
    <cellStyle name="Comma 10 10" xfId="8" xr:uid="{00000000-0005-0000-0000-000001000000}"/>
    <cellStyle name="Comma 12" xfId="13" xr:uid="{00000000-0005-0000-0000-000002000000}"/>
    <cellStyle name="Comma 17 2" xfId="9" xr:uid="{00000000-0005-0000-0000-000003000000}"/>
    <cellStyle name="Comma 8" xfId="7" xr:uid="{00000000-0005-0000-0000-000004000000}"/>
    <cellStyle name="Currency" xfId="2" builtinId="4"/>
    <cellStyle name="Currency 2" xfId="12" xr:uid="{00000000-0005-0000-0000-000006000000}"/>
    <cellStyle name="Hyperlink" xfId="4" builtinId="8"/>
    <cellStyle name="Normal" xfId="0" builtinId="0"/>
    <cellStyle name="Normal 2" xfId="6" xr:uid="{00000000-0005-0000-0000-000009000000}"/>
    <cellStyle name="Normal 3" xfId="10" xr:uid="{00000000-0005-0000-0000-00000A000000}"/>
    <cellStyle name="Normal 4" xfId="5" xr:uid="{00000000-0005-0000-0000-00000B000000}"/>
    <cellStyle name="Normal 5 3" xfId="14" xr:uid="{7D9F94A7-B26F-4F78-9D1A-6CAC269D7D96}"/>
    <cellStyle name="Percent" xfId="3" builtinId="5"/>
    <cellStyle name="Percent 2" xfId="11" xr:uid="{00000000-0005-0000-0000-00000D000000}"/>
  </cellStyles>
  <dxfs count="0"/>
  <tableStyles count="0" defaultTableStyle="TableStyleMedium2" defaultPivotStyle="PivotStyleLight16"/>
  <colors>
    <mruColors>
      <color rgb="FFFF3300"/>
      <color rgb="FFFF5353"/>
      <color rgb="FFFFFF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>
    <tabColor rgb="FF00B050"/>
  </sheetPr>
  <dimension ref="C1:R67"/>
  <sheetViews>
    <sheetView showGridLines="0" tabSelected="1" zoomScaleNormal="100" workbookViewId="0">
      <selection activeCell="G17" sqref="G17"/>
    </sheetView>
  </sheetViews>
  <sheetFormatPr defaultRowHeight="14.45"/>
  <cols>
    <col min="3" max="3" width="64.7109375" customWidth="1"/>
    <col min="4" max="4" width="1.7109375" customWidth="1"/>
    <col min="5" max="5" width="5.7109375" customWidth="1"/>
    <col min="6" max="6" width="1.7109375" customWidth="1"/>
    <col min="7" max="7" width="10.5703125" customWidth="1"/>
    <col min="8" max="8" width="1.7109375" customWidth="1"/>
    <col min="9" max="9" width="10.5703125" customWidth="1"/>
    <col min="10" max="10" width="1.7109375" customWidth="1"/>
    <col min="11" max="11" width="10.5703125" customWidth="1"/>
    <col min="12" max="12" width="1.7109375" customWidth="1"/>
    <col min="13" max="13" width="10.5703125" customWidth="1"/>
    <col min="14" max="14" width="1.7109375" customWidth="1"/>
    <col min="15" max="15" width="10.5703125" customWidth="1"/>
    <col min="16" max="16" width="10.7109375" customWidth="1"/>
  </cols>
  <sheetData>
    <row r="1" spans="3:18" ht="12" customHeight="1"/>
    <row r="2" spans="3:18" ht="18">
      <c r="C2" s="259" t="s">
        <v>0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Q2" s="5"/>
      <c r="R2" s="5"/>
    </row>
    <row r="3" spans="3:18" ht="12" customHeight="1" thickBot="1">
      <c r="C3" s="12"/>
      <c r="D3" s="12"/>
      <c r="E3" s="12"/>
      <c r="F3" s="12"/>
      <c r="G3" s="13"/>
      <c r="H3" s="13"/>
      <c r="I3" s="13"/>
      <c r="J3" s="12"/>
      <c r="K3" s="12"/>
      <c r="L3" s="12"/>
      <c r="M3" s="12"/>
      <c r="N3" s="12"/>
      <c r="O3" s="11"/>
      <c r="Q3" s="5"/>
      <c r="R3" s="5"/>
    </row>
    <row r="4" spans="3:18" ht="12" customHeight="1">
      <c r="C4" s="14"/>
      <c r="D4" s="14"/>
      <c r="E4" s="14"/>
      <c r="F4" s="14"/>
      <c r="G4" s="257" t="s">
        <v>1</v>
      </c>
      <c r="H4" s="257"/>
      <c r="I4" s="257"/>
      <c r="J4" s="14"/>
      <c r="K4" s="260" t="s">
        <v>2</v>
      </c>
      <c r="L4" s="260"/>
      <c r="M4" s="260"/>
      <c r="N4" s="14"/>
      <c r="O4" s="5" t="s">
        <v>3</v>
      </c>
      <c r="Q4" s="5"/>
      <c r="R4" s="5"/>
    </row>
    <row r="5" spans="3:18" ht="12" customHeight="1">
      <c r="C5" s="14"/>
      <c r="D5" s="14"/>
      <c r="E5" s="15"/>
      <c r="F5" s="15"/>
      <c r="G5" s="258" t="s">
        <v>4</v>
      </c>
      <c r="H5" s="258"/>
      <c r="I5" s="258"/>
      <c r="J5" s="15"/>
      <c r="K5" s="16"/>
      <c r="L5" s="16" t="s">
        <v>4</v>
      </c>
      <c r="M5" s="16"/>
      <c r="N5" s="14"/>
      <c r="O5" s="50" t="s">
        <v>5</v>
      </c>
      <c r="Q5" s="5"/>
      <c r="R5" s="5"/>
    </row>
    <row r="6" spans="3:18" ht="12" customHeight="1">
      <c r="C6" s="170" t="s">
        <v>6</v>
      </c>
      <c r="D6" s="17"/>
      <c r="E6" s="169" t="s">
        <v>7</v>
      </c>
      <c r="F6" s="17"/>
      <c r="G6" s="206">
        <v>2023</v>
      </c>
      <c r="H6" s="207"/>
      <c r="I6" s="206">
        <v>2022</v>
      </c>
      <c r="J6" s="208"/>
      <c r="K6" s="206">
        <v>2023</v>
      </c>
      <c r="L6" s="207"/>
      <c r="M6" s="206">
        <v>2022</v>
      </c>
      <c r="N6" s="208"/>
      <c r="O6" s="207">
        <v>2022</v>
      </c>
      <c r="Q6" s="5"/>
      <c r="R6" s="5"/>
    </row>
    <row r="7" spans="3:18" ht="12" customHeight="1">
      <c r="C7" s="19"/>
      <c r="D7" s="17"/>
      <c r="E7" s="17"/>
      <c r="F7" s="17"/>
      <c r="G7" s="17"/>
      <c r="H7" s="17"/>
      <c r="I7" s="20"/>
      <c r="J7" s="17"/>
      <c r="K7" s="17"/>
      <c r="L7" s="17"/>
      <c r="M7" s="17"/>
      <c r="N7" s="17"/>
      <c r="Q7" s="5"/>
      <c r="R7" s="5"/>
    </row>
    <row r="8" spans="3:18" ht="12" customHeight="1">
      <c r="C8" s="184" t="s">
        <v>8</v>
      </c>
      <c r="D8" s="22"/>
      <c r="E8" s="106">
        <v>2</v>
      </c>
      <c r="F8" s="22"/>
      <c r="G8" s="23">
        <v>157.30000000000001</v>
      </c>
      <c r="H8" s="24"/>
      <c r="I8" s="25">
        <v>198.5</v>
      </c>
      <c r="J8" s="26"/>
      <c r="K8" s="23">
        <v>456.4</v>
      </c>
      <c r="L8" s="26"/>
      <c r="M8" s="25">
        <v>608.40000000000009</v>
      </c>
      <c r="N8" s="24"/>
      <c r="O8" s="25">
        <v>825.0999999999998</v>
      </c>
      <c r="Q8" s="5"/>
      <c r="R8" s="5"/>
    </row>
    <row r="9" spans="3:18" ht="12" customHeight="1">
      <c r="C9" s="22"/>
      <c r="D9" s="22"/>
      <c r="E9" s="106"/>
      <c r="F9" s="22"/>
      <c r="G9" s="27"/>
      <c r="H9" s="24"/>
      <c r="I9" s="24"/>
      <c r="J9" s="26"/>
      <c r="K9" s="166"/>
      <c r="L9" s="26"/>
      <c r="M9" s="24"/>
      <c r="N9" s="26"/>
      <c r="O9" s="24"/>
      <c r="Q9" s="5"/>
      <c r="R9" s="5"/>
    </row>
    <row r="10" spans="3:18" ht="12" customHeight="1">
      <c r="C10" s="28" t="s">
        <v>9</v>
      </c>
      <c r="D10" s="22"/>
      <c r="E10" s="103">
        <v>3</v>
      </c>
      <c r="F10" s="26"/>
      <c r="G10" s="29">
        <v>-48.7</v>
      </c>
      <c r="H10" s="24"/>
      <c r="I10" s="30">
        <v>-89</v>
      </c>
      <c r="J10" s="26"/>
      <c r="K10" s="29">
        <v>-198.7</v>
      </c>
      <c r="L10" s="26"/>
      <c r="M10" s="30">
        <v>-231</v>
      </c>
      <c r="N10" s="29"/>
      <c r="O10" s="30">
        <v>-324.7</v>
      </c>
      <c r="Q10" s="5"/>
      <c r="R10" s="5"/>
    </row>
    <row r="11" spans="3:18" ht="12" customHeight="1">
      <c r="C11" s="28" t="s">
        <v>10</v>
      </c>
      <c r="D11" s="22"/>
      <c r="E11" s="104">
        <v>3</v>
      </c>
      <c r="F11" s="26"/>
      <c r="G11" s="29">
        <v>-1.2</v>
      </c>
      <c r="H11" s="30"/>
      <c r="I11" s="30">
        <v>-1.8</v>
      </c>
      <c r="J11" s="26"/>
      <c r="K11" s="29">
        <v>-4.4000000000000004</v>
      </c>
      <c r="L11" s="26"/>
      <c r="M11" s="30">
        <v>-5</v>
      </c>
      <c r="N11" s="30"/>
      <c r="O11" s="30">
        <v>-6.9</v>
      </c>
      <c r="Q11" s="5"/>
      <c r="R11" s="5"/>
    </row>
    <row r="12" spans="3:18" ht="12" customHeight="1">
      <c r="C12" s="22" t="s">
        <v>11</v>
      </c>
      <c r="D12" s="22"/>
      <c r="E12" s="105">
        <v>3</v>
      </c>
      <c r="F12" s="26"/>
      <c r="G12" s="29">
        <v>-9.1999999999999993</v>
      </c>
      <c r="H12" s="24"/>
      <c r="I12" s="30">
        <v>-9.6</v>
      </c>
      <c r="J12" s="26"/>
      <c r="K12" s="29">
        <v>-29.9</v>
      </c>
      <c r="L12" s="26"/>
      <c r="M12" s="30">
        <v>-29</v>
      </c>
      <c r="N12" s="30"/>
      <c r="O12" s="30">
        <v>-38.9</v>
      </c>
      <c r="Q12" s="5"/>
      <c r="R12" s="5"/>
    </row>
    <row r="13" spans="3:18" ht="12" customHeight="1">
      <c r="C13" s="28" t="s">
        <v>12</v>
      </c>
      <c r="D13" s="28"/>
      <c r="E13" s="104">
        <v>4</v>
      </c>
      <c r="F13" s="26"/>
      <c r="G13" s="30">
        <v>-77.900000000000006</v>
      </c>
      <c r="H13" s="30"/>
      <c r="I13" s="30">
        <v>-42.1</v>
      </c>
      <c r="J13" s="26"/>
      <c r="K13" s="30">
        <v>-158.5</v>
      </c>
      <c r="L13" s="26"/>
      <c r="M13" s="30">
        <v>-200.5</v>
      </c>
      <c r="N13" s="30"/>
      <c r="O13" s="30">
        <v>-253.1</v>
      </c>
      <c r="Q13" s="5"/>
      <c r="R13" s="5"/>
    </row>
    <row r="14" spans="3:18" ht="12" customHeight="1">
      <c r="C14" s="28" t="s">
        <v>13</v>
      </c>
      <c r="D14" s="28"/>
      <c r="E14" s="104">
        <v>4</v>
      </c>
      <c r="F14" s="26"/>
      <c r="G14" s="30">
        <v>-8.6</v>
      </c>
      <c r="H14" s="30"/>
      <c r="I14" s="30">
        <v>-22.2</v>
      </c>
      <c r="J14" s="26"/>
      <c r="K14" s="30">
        <v>-44.2</v>
      </c>
      <c r="L14" s="26"/>
      <c r="M14" s="30">
        <v>-71.7</v>
      </c>
      <c r="N14" s="30"/>
      <c r="O14" s="30">
        <v>-95.9</v>
      </c>
      <c r="Q14" s="5"/>
      <c r="R14" s="5"/>
    </row>
    <row r="15" spans="3:18" ht="12" customHeight="1">
      <c r="C15" s="28" t="s">
        <v>14</v>
      </c>
      <c r="D15" s="28"/>
      <c r="E15" s="104">
        <v>4</v>
      </c>
      <c r="F15" s="26"/>
      <c r="G15" s="30">
        <v>0</v>
      </c>
      <c r="H15" s="30"/>
      <c r="I15" s="30">
        <v>0</v>
      </c>
      <c r="J15" s="26"/>
      <c r="K15" s="30">
        <v>-6.3</v>
      </c>
      <c r="L15" s="26"/>
      <c r="M15" s="30">
        <v>0.4</v>
      </c>
      <c r="N15" s="30"/>
      <c r="O15" s="30">
        <v>-5.3</v>
      </c>
      <c r="Q15" s="5"/>
      <c r="R15" s="5"/>
    </row>
    <row r="16" spans="3:18" ht="12" customHeight="1">
      <c r="C16" s="28" t="s">
        <v>15</v>
      </c>
      <c r="D16" s="28"/>
      <c r="E16" s="104">
        <v>4</v>
      </c>
      <c r="F16" s="26"/>
      <c r="G16" s="29">
        <v>0</v>
      </c>
      <c r="H16" s="30"/>
      <c r="I16" s="30">
        <v>1.752956</v>
      </c>
      <c r="J16" s="26"/>
      <c r="K16" s="29">
        <v>8.346342999999995E-2</v>
      </c>
      <c r="L16" s="26"/>
      <c r="M16" s="30">
        <v>1.2645091900000001</v>
      </c>
      <c r="N16" s="30"/>
      <c r="O16" s="30">
        <v>5.6956264399999998</v>
      </c>
      <c r="Q16" s="5"/>
      <c r="R16" s="5"/>
    </row>
    <row r="17" spans="3:18" ht="12" customHeight="1">
      <c r="C17" s="31" t="s">
        <v>16</v>
      </c>
      <c r="E17" s="105"/>
      <c r="F17" s="26"/>
      <c r="G17" s="32">
        <f>SUM(G10:G16)</f>
        <v>-145.6</v>
      </c>
      <c r="H17" s="24"/>
      <c r="I17" s="32">
        <v>-162.94704399999998</v>
      </c>
      <c r="J17" s="26"/>
      <c r="K17" s="32">
        <f>SUM(K10:K16)</f>
        <v>-441.91653657000001</v>
      </c>
      <c r="L17" s="26"/>
      <c r="M17" s="32">
        <v>-535.53549081000006</v>
      </c>
      <c r="N17" s="27"/>
      <c r="O17" s="32">
        <v>-719.10437355999989</v>
      </c>
      <c r="Q17" s="5"/>
      <c r="R17" s="5"/>
    </row>
    <row r="18" spans="3:18" ht="12" customHeight="1">
      <c r="C18" s="22" t="s">
        <v>17</v>
      </c>
      <c r="E18" s="106" t="s">
        <v>18</v>
      </c>
      <c r="F18" s="26"/>
      <c r="G18" s="27">
        <f>+G17+G8</f>
        <v>11.700000000000017</v>
      </c>
      <c r="H18" s="24"/>
      <c r="I18" s="27">
        <v>35.552956000000023</v>
      </c>
      <c r="J18" s="26"/>
      <c r="K18" s="27">
        <f>+K17+K8</f>
        <v>14.483463429999972</v>
      </c>
      <c r="L18" s="26"/>
      <c r="M18" s="27">
        <v>72.864509190000035</v>
      </c>
      <c r="N18" s="27"/>
      <c r="O18" s="27">
        <v>105.99562643999991</v>
      </c>
      <c r="Q18" s="5"/>
      <c r="R18" s="5"/>
    </row>
    <row r="19" spans="3:18" ht="12" customHeight="1">
      <c r="C19" s="26" t="s">
        <v>19</v>
      </c>
      <c r="D19" s="26"/>
      <c r="E19" s="106">
        <v>5</v>
      </c>
      <c r="F19" s="26"/>
      <c r="G19" s="27">
        <v>0.1</v>
      </c>
      <c r="H19" s="24"/>
      <c r="I19" s="27">
        <v>0.8</v>
      </c>
      <c r="J19" s="26"/>
      <c r="K19" s="27">
        <v>0.6</v>
      </c>
      <c r="L19" s="26"/>
      <c r="M19" s="27">
        <v>1.5</v>
      </c>
      <c r="N19" s="24"/>
      <c r="O19" s="27">
        <v>-5</v>
      </c>
      <c r="Q19" s="5"/>
      <c r="R19" s="5"/>
    </row>
    <row r="20" spans="3:18" ht="12" customHeight="1">
      <c r="C20" s="22" t="s">
        <v>20</v>
      </c>
      <c r="D20" s="26"/>
      <c r="E20" s="106">
        <v>6</v>
      </c>
      <c r="F20" s="26"/>
      <c r="G20" s="27">
        <v>-26.4</v>
      </c>
      <c r="H20" s="24"/>
      <c r="I20" s="24">
        <v>-29.3</v>
      </c>
      <c r="J20" s="26"/>
      <c r="K20" s="27">
        <v>-83.2</v>
      </c>
      <c r="L20" s="26"/>
      <c r="M20" s="24">
        <v>-81.400000000000006</v>
      </c>
      <c r="N20" s="24"/>
      <c r="O20" s="24">
        <v>-110.3</v>
      </c>
      <c r="Q20" s="5"/>
      <c r="R20" s="5"/>
    </row>
    <row r="21" spans="3:18" ht="12" customHeight="1">
      <c r="C21" s="21" t="s">
        <v>21</v>
      </c>
      <c r="D21" s="26"/>
      <c r="E21" s="106">
        <v>7</v>
      </c>
      <c r="F21" s="26"/>
      <c r="G21" s="23">
        <v>9</v>
      </c>
      <c r="H21" s="24"/>
      <c r="I21" s="25">
        <v>0.4</v>
      </c>
      <c r="J21" s="26"/>
      <c r="K21" s="23">
        <v>4.5999999999999996</v>
      </c>
      <c r="L21" s="26"/>
      <c r="M21" s="25">
        <v>-1.6</v>
      </c>
      <c r="N21" s="24"/>
      <c r="O21" s="25">
        <v>2.6</v>
      </c>
      <c r="Q21" s="5"/>
      <c r="R21" s="5"/>
    </row>
    <row r="22" spans="3:18" ht="12" customHeight="1">
      <c r="C22" s="28" t="s">
        <v>22</v>
      </c>
      <c r="E22" s="105"/>
      <c r="F22" s="26"/>
      <c r="G22" s="29">
        <f>SUM(G18:G21)</f>
        <v>-5.5999999999999819</v>
      </c>
      <c r="H22" s="24"/>
      <c r="I22" s="29">
        <v>7.4529560000000199</v>
      </c>
      <c r="J22" s="26"/>
      <c r="K22" s="29">
        <f>SUM(K18:K21)</f>
        <v>-63.516536570000035</v>
      </c>
      <c r="L22" s="26"/>
      <c r="M22" s="29">
        <v>-8.6354908099999701</v>
      </c>
      <c r="N22" s="29"/>
      <c r="O22" s="29">
        <v>-6.7043735600000876</v>
      </c>
      <c r="Q22" s="5"/>
      <c r="R22" s="5"/>
    </row>
    <row r="23" spans="3:18" ht="12" customHeight="1">
      <c r="C23" s="21" t="s">
        <v>23</v>
      </c>
      <c r="D23" s="26"/>
      <c r="E23" s="105">
        <v>8</v>
      </c>
      <c r="F23" s="26"/>
      <c r="G23" s="29">
        <v>-1.2000000000000002</v>
      </c>
      <c r="H23" s="24"/>
      <c r="I23" s="30">
        <v>-4.9000000000000004</v>
      </c>
      <c r="J23" s="26"/>
      <c r="K23" s="29">
        <v>-11.4</v>
      </c>
      <c r="L23" s="26"/>
      <c r="M23" s="30">
        <v>-19.2</v>
      </c>
      <c r="N23" s="24"/>
      <c r="O23" s="30">
        <v>-26.1</v>
      </c>
      <c r="Q23" s="5"/>
      <c r="R23" s="5"/>
    </row>
    <row r="24" spans="3:18" ht="11.25" customHeight="1">
      <c r="C24" s="174" t="s">
        <v>24</v>
      </c>
      <c r="E24" s="107"/>
      <c r="F24" s="36"/>
      <c r="G24" s="175">
        <f>SUM(G22:G23)</f>
        <v>-6.7999999999999821</v>
      </c>
      <c r="H24" s="35"/>
      <c r="I24" s="175">
        <v>2.5529560000000195</v>
      </c>
      <c r="J24" s="36"/>
      <c r="K24" s="172">
        <f>SUM(K22:K23)</f>
        <v>-74.916536570000034</v>
      </c>
      <c r="L24" s="36"/>
      <c r="M24" s="175">
        <v>-27.835490809999968</v>
      </c>
      <c r="N24" s="113"/>
      <c r="O24" s="175">
        <v>-32.804373560000087</v>
      </c>
      <c r="Q24" s="5"/>
      <c r="R24" s="5"/>
    </row>
    <row r="25" spans="3:18" ht="12" customHeight="1">
      <c r="C25" s="34"/>
      <c r="D25" s="36"/>
      <c r="E25" s="107"/>
      <c r="F25" s="36"/>
      <c r="G25" s="37"/>
      <c r="H25" s="35"/>
      <c r="I25" s="35"/>
      <c r="J25" s="36"/>
      <c r="K25" s="36"/>
      <c r="L25" s="36"/>
      <c r="M25" s="35"/>
      <c r="N25" s="36"/>
      <c r="O25" s="35"/>
      <c r="Q25" s="5"/>
      <c r="R25" s="5"/>
    </row>
    <row r="26" spans="3:18" ht="12" customHeight="1">
      <c r="C26" s="38" t="s">
        <v>25</v>
      </c>
      <c r="D26" s="26"/>
      <c r="E26" s="104"/>
      <c r="F26" s="26"/>
      <c r="G26" s="29"/>
      <c r="H26" s="30"/>
      <c r="I26" s="30"/>
      <c r="J26" s="26"/>
      <c r="K26" s="26"/>
      <c r="L26" s="26"/>
      <c r="M26" s="30"/>
      <c r="N26" s="26"/>
      <c r="O26" s="30"/>
      <c r="Q26" s="5"/>
      <c r="R26" s="5"/>
    </row>
    <row r="27" spans="3:18" ht="12" customHeight="1">
      <c r="C27" s="28" t="s">
        <v>26</v>
      </c>
      <c r="E27" s="104">
        <v>13</v>
      </c>
      <c r="F27" s="26"/>
      <c r="G27" s="29">
        <v>-7.6</v>
      </c>
      <c r="H27" s="30"/>
      <c r="I27" s="29">
        <v>7.5</v>
      </c>
      <c r="J27" s="26"/>
      <c r="K27" s="29">
        <v>-6.3</v>
      </c>
      <c r="L27" s="26"/>
      <c r="M27" s="29">
        <v>39.700000000000003</v>
      </c>
      <c r="N27" s="30"/>
      <c r="O27" s="29">
        <v>38.400000000000006</v>
      </c>
      <c r="Q27" s="5"/>
      <c r="R27" s="5"/>
    </row>
    <row r="28" spans="3:18" ht="12" customHeight="1">
      <c r="C28" s="28" t="s">
        <v>27</v>
      </c>
      <c r="E28" s="104">
        <v>13</v>
      </c>
      <c r="F28" s="26"/>
      <c r="G28" s="29">
        <v>0</v>
      </c>
      <c r="H28" s="30"/>
      <c r="I28" s="30">
        <v>0.1</v>
      </c>
      <c r="J28" s="26"/>
      <c r="K28" s="29">
        <v>-0.4</v>
      </c>
      <c r="L28" s="26"/>
      <c r="M28" s="30">
        <v>2.9</v>
      </c>
      <c r="N28" s="30"/>
      <c r="O28" s="30">
        <v>2.6</v>
      </c>
      <c r="Q28" s="5"/>
      <c r="R28" s="5"/>
    </row>
    <row r="29" spans="3:18" ht="12" customHeight="1">
      <c r="C29" s="39" t="s">
        <v>28</v>
      </c>
      <c r="D29" s="26"/>
      <c r="E29" s="104"/>
      <c r="F29" s="26"/>
      <c r="G29" s="32">
        <f>SUM(G27:G28)</f>
        <v>-7.6</v>
      </c>
      <c r="H29" s="30"/>
      <c r="I29" s="32">
        <v>7.6</v>
      </c>
      <c r="J29" s="26"/>
      <c r="K29" s="32">
        <f>SUM(K27:K28)</f>
        <v>-6.7</v>
      </c>
      <c r="L29" s="26"/>
      <c r="M29" s="32">
        <v>42.6</v>
      </c>
      <c r="N29" s="27"/>
      <c r="O29" s="32">
        <v>41.000000000000007</v>
      </c>
      <c r="Q29" s="5"/>
      <c r="R29" s="5"/>
    </row>
    <row r="30" spans="3:18" ht="12" customHeight="1">
      <c r="C30" s="174" t="s">
        <v>29</v>
      </c>
      <c r="D30" s="36"/>
      <c r="E30" s="107"/>
      <c r="F30" s="36"/>
      <c r="G30" s="175">
        <f>+G29+G24</f>
        <v>-14.399999999999981</v>
      </c>
      <c r="H30" s="35"/>
      <c r="I30" s="175">
        <v>10.152956000000019</v>
      </c>
      <c r="J30" s="36"/>
      <c r="K30" s="175">
        <f>+K29+K24</f>
        <v>-81.616536570000036</v>
      </c>
      <c r="L30" s="36"/>
      <c r="M30" s="175">
        <v>14.764509190000034</v>
      </c>
      <c r="N30" s="113"/>
      <c r="O30" s="175">
        <v>8.1956264399999199</v>
      </c>
      <c r="Q30" s="5"/>
      <c r="R30" s="5"/>
    </row>
    <row r="31" spans="3:18" ht="12" customHeight="1">
      <c r="C31" s="40"/>
      <c r="D31" s="41"/>
      <c r="E31" s="108"/>
      <c r="F31" s="41"/>
      <c r="G31" s="42"/>
      <c r="H31" s="43"/>
      <c r="I31" s="44"/>
      <c r="J31" s="41"/>
      <c r="K31" s="41"/>
      <c r="L31" s="41"/>
      <c r="M31" s="44"/>
      <c r="N31" s="41"/>
      <c r="O31" s="44"/>
      <c r="Q31" s="5"/>
      <c r="R31" s="5"/>
    </row>
    <row r="32" spans="3:18" ht="12" customHeight="1">
      <c r="C32" s="38" t="s">
        <v>30</v>
      </c>
      <c r="D32" s="45"/>
      <c r="E32" s="108"/>
      <c r="F32" s="41"/>
      <c r="G32" s="42"/>
      <c r="H32" s="43"/>
      <c r="I32" s="44"/>
      <c r="J32" s="41"/>
      <c r="K32" s="41"/>
      <c r="L32" s="41"/>
      <c r="M32" s="44"/>
      <c r="N32" s="41"/>
      <c r="O32" s="44"/>
      <c r="Q32" s="5"/>
      <c r="R32" s="5"/>
    </row>
    <row r="33" spans="3:18" ht="12" customHeight="1">
      <c r="C33" s="183" t="s">
        <v>31</v>
      </c>
      <c r="E33" s="104">
        <v>12</v>
      </c>
      <c r="F33" s="41"/>
      <c r="G33" s="161">
        <v>-7.4558056127847832E-3</v>
      </c>
      <c r="H33" s="162"/>
      <c r="I33" s="161">
        <v>3.8700449552958437E-3</v>
      </c>
      <c r="J33" s="163" t="s">
        <v>18</v>
      </c>
      <c r="K33" s="161">
        <v>-8.2250759386532563E-2</v>
      </c>
      <c r="L33" s="163"/>
      <c r="M33" s="161">
        <v>-5.4312380875351556E-2</v>
      </c>
      <c r="N33" s="162"/>
      <c r="O33" s="161">
        <v>-5.5373793841661155E-2</v>
      </c>
      <c r="Q33" s="5"/>
      <c r="R33" s="5"/>
    </row>
    <row r="34" spans="3:18" ht="12" customHeight="1">
      <c r="C34" s="183"/>
      <c r="E34" s="104"/>
      <c r="G34" s="161"/>
      <c r="H34" s="162"/>
      <c r="I34" s="161"/>
      <c r="J34" s="163"/>
      <c r="K34" s="161"/>
      <c r="L34" s="163"/>
      <c r="M34" s="161"/>
      <c r="N34" s="162"/>
      <c r="O34" s="161"/>
      <c r="Q34" s="5"/>
      <c r="R34" s="5"/>
    </row>
    <row r="35" spans="3:18" ht="12" customHeight="1">
      <c r="Q35" s="5"/>
      <c r="R35" s="5"/>
    </row>
    <row r="36" spans="3:18" ht="12" customHeight="1"/>
    <row r="37" spans="3:18" ht="12" customHeight="1">
      <c r="G37" s="164"/>
    </row>
    <row r="38" spans="3:18" ht="12" customHeight="1">
      <c r="G38" s="161"/>
      <c r="K38" s="161"/>
    </row>
    <row r="39" spans="3:18" ht="12" customHeight="1"/>
    <row r="40" spans="3:18" ht="12" customHeight="1">
      <c r="C40" s="3"/>
    </row>
    <row r="41" spans="3:18">
      <c r="C41" s="3"/>
      <c r="G41" s="9"/>
      <c r="H41" s="9"/>
      <c r="I41" s="9"/>
      <c r="J41" s="9"/>
      <c r="K41" s="9"/>
      <c r="L41" s="9"/>
      <c r="M41" s="9"/>
      <c r="N41" s="9"/>
      <c r="O41" s="9"/>
    </row>
    <row r="42" spans="3:18">
      <c r="C42" s="139"/>
    </row>
    <row r="45" spans="3:18">
      <c r="H45" s="24"/>
    </row>
    <row r="46" spans="3:18">
      <c r="H46" s="24"/>
    </row>
    <row r="47" spans="3:18">
      <c r="H47" s="24"/>
    </row>
    <row r="48" spans="3:18">
      <c r="H48" s="30"/>
    </row>
    <row r="49" spans="8:8">
      <c r="H49" s="24"/>
    </row>
    <row r="50" spans="8:8">
      <c r="H50" s="30"/>
    </row>
    <row r="51" spans="8:8">
      <c r="H51" s="30"/>
    </row>
    <row r="52" spans="8:8">
      <c r="H52" s="30"/>
    </row>
    <row r="53" spans="8:8">
      <c r="H53" s="30"/>
    </row>
    <row r="54" spans="8:8">
      <c r="H54" s="24"/>
    </row>
    <row r="55" spans="8:8">
      <c r="H55" s="24"/>
    </row>
    <row r="56" spans="8:8">
      <c r="H56" s="24"/>
    </row>
    <row r="57" spans="8:8">
      <c r="H57" s="24"/>
    </row>
    <row r="58" spans="8:8">
      <c r="H58" s="24"/>
    </row>
    <row r="59" spans="8:8">
      <c r="H59" s="24"/>
    </row>
    <row r="60" spans="8:8">
      <c r="H60" s="24"/>
    </row>
    <row r="61" spans="8:8">
      <c r="H61" s="35"/>
    </row>
    <row r="62" spans="8:8">
      <c r="H62" s="35"/>
    </row>
    <row r="63" spans="8:8">
      <c r="H63" s="30"/>
    </row>
    <row r="64" spans="8:8">
      <c r="H64" s="30"/>
    </row>
    <row r="65" spans="8:8">
      <c r="H65" s="30"/>
    </row>
    <row r="66" spans="8:8">
      <c r="H66" s="30"/>
    </row>
    <row r="67" spans="8:8">
      <c r="H67" s="35"/>
    </row>
  </sheetData>
  <mergeCells count="4">
    <mergeCell ref="G4:I4"/>
    <mergeCell ref="G5:I5"/>
    <mergeCell ref="C2:O2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0">
    <tabColor rgb="FF00B050"/>
  </sheetPr>
  <dimension ref="C1:P58"/>
  <sheetViews>
    <sheetView showGridLines="0" zoomScaleNormal="100" workbookViewId="0">
      <selection activeCell="N22" sqref="N22"/>
    </sheetView>
  </sheetViews>
  <sheetFormatPr defaultRowHeight="14.45"/>
  <cols>
    <col min="3" max="3" width="86.7109375" customWidth="1"/>
    <col min="4" max="4" width="1.7109375" customWidth="1"/>
    <col min="5" max="5" width="5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2" bestFit="1" customWidth="1"/>
    <col min="11" max="11" width="11.5703125" bestFit="1" customWidth="1"/>
    <col min="12" max="12" width="10.7109375" customWidth="1"/>
  </cols>
  <sheetData>
    <row r="1" spans="3:16" ht="12" customHeight="1"/>
    <row r="2" spans="3:16" ht="18.75" customHeight="1">
      <c r="C2" s="259" t="s">
        <v>32</v>
      </c>
      <c r="D2" s="259"/>
      <c r="E2" s="259"/>
      <c r="F2" s="259"/>
      <c r="G2" s="259"/>
      <c r="H2" s="259"/>
      <c r="I2" s="259"/>
      <c r="J2" s="259"/>
      <c r="K2" s="259"/>
    </row>
    <row r="3" spans="3:16" ht="12" customHeight="1" thickBot="1">
      <c r="C3" s="12"/>
      <c r="D3" s="12"/>
      <c r="E3" s="12"/>
      <c r="F3" s="13"/>
      <c r="G3" s="13"/>
      <c r="H3" s="18"/>
      <c r="I3" s="18"/>
      <c r="J3" s="116"/>
      <c r="K3" s="116"/>
    </row>
    <row r="4" spans="3:16" ht="18">
      <c r="C4" s="205"/>
      <c r="D4" s="205"/>
      <c r="E4" s="205"/>
      <c r="F4" s="182"/>
      <c r="G4" s="261" t="s">
        <v>1</v>
      </c>
      <c r="H4" s="261"/>
      <c r="I4" s="261"/>
      <c r="J4" s="114"/>
      <c r="K4" s="209" t="s">
        <v>3</v>
      </c>
      <c r="M4" s="5"/>
      <c r="N4" s="5"/>
      <c r="O4" s="5"/>
      <c r="P4" s="5"/>
    </row>
    <row r="5" spans="3:16" ht="12" customHeight="1">
      <c r="C5" s="17"/>
      <c r="D5" s="62"/>
      <c r="E5" s="17"/>
      <c r="F5" s="62"/>
      <c r="G5" s="65" t="s">
        <v>4</v>
      </c>
      <c r="H5" s="65"/>
      <c r="I5" s="65" t="s">
        <v>4</v>
      </c>
      <c r="J5" s="114"/>
      <c r="K5" s="65" t="s">
        <v>5</v>
      </c>
      <c r="M5" s="5"/>
      <c r="N5" s="5"/>
      <c r="O5" s="5"/>
      <c r="P5" s="5"/>
    </row>
    <row r="6" spans="3:16" ht="12" customHeight="1">
      <c r="C6" s="173" t="s">
        <v>6</v>
      </c>
      <c r="D6" s="62"/>
      <c r="E6" s="169" t="s">
        <v>7</v>
      </c>
      <c r="F6" s="62"/>
      <c r="G6" s="171">
        <v>2023</v>
      </c>
      <c r="H6" s="171"/>
      <c r="I6" s="171">
        <v>2022</v>
      </c>
      <c r="J6" s="231"/>
      <c r="K6" s="171">
        <v>2022</v>
      </c>
      <c r="M6" s="5"/>
      <c r="N6" s="5"/>
      <c r="O6" s="5"/>
      <c r="P6" s="5"/>
    </row>
    <row r="7" spans="3:16" ht="12" customHeight="1">
      <c r="C7" s="17"/>
      <c r="D7" s="62"/>
      <c r="E7" s="17"/>
      <c r="F7" s="62"/>
      <c r="G7" s="17"/>
      <c r="H7" s="62"/>
      <c r="I7" s="62"/>
      <c r="J7" s="114"/>
      <c r="K7" s="114"/>
      <c r="M7" s="5"/>
      <c r="N7" s="5"/>
      <c r="O7" s="5"/>
      <c r="P7" s="5"/>
    </row>
    <row r="8" spans="3:16" ht="12" customHeight="1">
      <c r="C8" s="85" t="s">
        <v>33</v>
      </c>
      <c r="D8" s="62"/>
      <c r="E8" s="109"/>
      <c r="F8" s="62"/>
      <c r="G8" s="63"/>
      <c r="H8" s="62"/>
      <c r="I8" s="62"/>
      <c r="J8" s="114"/>
      <c r="K8" s="114"/>
      <c r="M8" s="5"/>
      <c r="N8" s="5"/>
      <c r="O8" s="5"/>
      <c r="P8" s="5"/>
    </row>
    <row r="9" spans="3:16" ht="12" customHeight="1">
      <c r="C9" s="62" t="s">
        <v>34</v>
      </c>
      <c r="D9" s="62"/>
      <c r="E9" s="110">
        <v>11</v>
      </c>
      <c r="F9" s="62"/>
      <c r="G9" s="24">
        <v>156</v>
      </c>
      <c r="H9" s="115"/>
      <c r="I9" s="24">
        <v>179.1</v>
      </c>
      <c r="J9" s="114"/>
      <c r="K9" s="24">
        <v>363.8</v>
      </c>
      <c r="M9" s="5"/>
      <c r="N9" s="5"/>
      <c r="O9" s="5"/>
      <c r="P9" s="5"/>
    </row>
    <row r="10" spans="3:16" ht="12" customHeight="1">
      <c r="C10" s="62" t="s">
        <v>35</v>
      </c>
      <c r="D10" s="62"/>
      <c r="E10" s="110">
        <v>11</v>
      </c>
      <c r="F10" s="62"/>
      <c r="G10" s="24">
        <v>9.6999999999999993</v>
      </c>
      <c r="H10" s="115"/>
      <c r="I10" s="24">
        <v>15.7</v>
      </c>
      <c r="J10" s="114"/>
      <c r="K10" s="24">
        <v>11.6</v>
      </c>
      <c r="M10" s="5"/>
      <c r="N10" s="5"/>
      <c r="O10" s="5"/>
      <c r="P10" s="5"/>
    </row>
    <row r="11" spans="3:16" ht="12" customHeight="1">
      <c r="C11" s="62" t="s">
        <v>36</v>
      </c>
      <c r="D11" s="62"/>
      <c r="E11" s="17"/>
      <c r="F11" s="62"/>
      <c r="G11" s="24">
        <v>137.69999999999999</v>
      </c>
      <c r="H11" s="115"/>
      <c r="I11" s="24">
        <v>134.6</v>
      </c>
      <c r="J11" s="114"/>
      <c r="K11" s="24">
        <v>169.4</v>
      </c>
      <c r="M11" s="5"/>
      <c r="N11" s="5"/>
      <c r="O11" s="5"/>
      <c r="P11" s="5"/>
    </row>
    <row r="12" spans="3:16" ht="12" customHeight="1">
      <c r="C12" s="62" t="s">
        <v>37</v>
      </c>
      <c r="D12" s="62"/>
      <c r="E12" s="17"/>
      <c r="F12" s="62"/>
      <c r="G12" s="24">
        <v>171.5</v>
      </c>
      <c r="H12" s="115"/>
      <c r="I12" s="24">
        <v>79.599999999999994</v>
      </c>
      <c r="J12" s="114"/>
      <c r="K12" s="24">
        <v>144.9</v>
      </c>
      <c r="M12" s="5"/>
      <c r="N12" s="5"/>
      <c r="O12" s="5"/>
      <c r="P12" s="5"/>
    </row>
    <row r="13" spans="3:16" ht="12" customHeight="1">
      <c r="C13" s="62" t="s">
        <v>38</v>
      </c>
      <c r="D13" s="62"/>
      <c r="E13" s="17"/>
      <c r="F13" s="62"/>
      <c r="G13" s="24">
        <v>66.699999999999989</v>
      </c>
      <c r="H13" s="115"/>
      <c r="I13" s="24">
        <v>58.8</v>
      </c>
      <c r="J13" s="114"/>
      <c r="K13" s="24">
        <v>61.7</v>
      </c>
      <c r="M13" s="5"/>
      <c r="N13" s="5"/>
      <c r="O13" s="5"/>
      <c r="P13" s="5"/>
    </row>
    <row r="14" spans="3:16" ht="12" customHeight="1">
      <c r="C14" s="64" t="s">
        <v>39</v>
      </c>
      <c r="D14" s="62"/>
      <c r="E14" s="17"/>
      <c r="F14" s="62"/>
      <c r="G14" s="33">
        <f>SUM(G9:G13)</f>
        <v>541.59999999999991</v>
      </c>
      <c r="H14" s="115"/>
      <c r="I14" s="33">
        <v>467.8</v>
      </c>
      <c r="J14" s="114"/>
      <c r="K14" s="33">
        <v>751.40000000000009</v>
      </c>
      <c r="M14" s="5"/>
      <c r="N14" s="5"/>
      <c r="O14" s="5"/>
      <c r="P14" s="5"/>
    </row>
    <row r="15" spans="3:16" ht="12" customHeight="1">
      <c r="C15" s="62" t="s">
        <v>40</v>
      </c>
      <c r="D15" s="62"/>
      <c r="E15" s="17">
        <v>9</v>
      </c>
      <c r="F15" s="62"/>
      <c r="G15" s="24">
        <v>746.2</v>
      </c>
      <c r="H15" s="115"/>
      <c r="I15" s="24">
        <v>748.8</v>
      </c>
      <c r="J15" s="114"/>
      <c r="K15" s="24">
        <v>740.4</v>
      </c>
      <c r="M15" s="5"/>
      <c r="N15" s="5"/>
      <c r="O15" s="5"/>
      <c r="P15" s="5"/>
    </row>
    <row r="16" spans="3:16" ht="12" customHeight="1">
      <c r="C16" s="62" t="s">
        <v>41</v>
      </c>
      <c r="D16" s="62"/>
      <c r="E16" s="17">
        <v>10</v>
      </c>
      <c r="F16" s="62"/>
      <c r="G16" s="24">
        <v>329.6</v>
      </c>
      <c r="H16" s="115"/>
      <c r="I16" s="24">
        <v>322.39999999999998</v>
      </c>
      <c r="J16" s="114"/>
      <c r="K16" s="24">
        <v>300.3</v>
      </c>
      <c r="M16" s="5"/>
      <c r="N16" s="5"/>
      <c r="O16" s="5"/>
      <c r="P16" s="5"/>
    </row>
    <row r="17" spans="3:16" ht="12" customHeight="1">
      <c r="C17" s="62" t="s">
        <v>35</v>
      </c>
      <c r="D17" s="62"/>
      <c r="E17" s="110">
        <v>11</v>
      </c>
      <c r="F17" s="62"/>
      <c r="G17" s="24">
        <v>52.6</v>
      </c>
      <c r="H17" s="115"/>
      <c r="I17" s="24">
        <v>59.8</v>
      </c>
      <c r="J17" s="114"/>
      <c r="K17" s="24">
        <v>59.2</v>
      </c>
      <c r="M17" s="5"/>
      <c r="N17" s="5"/>
      <c r="O17" s="5"/>
      <c r="P17" s="5"/>
    </row>
    <row r="18" spans="3:16" ht="12" customHeight="1">
      <c r="C18" s="62" t="s">
        <v>42</v>
      </c>
      <c r="D18" s="62"/>
      <c r="E18" s="17"/>
      <c r="F18" s="62"/>
      <c r="G18" s="24">
        <v>22.1</v>
      </c>
      <c r="H18" s="115"/>
      <c r="I18" s="24">
        <v>39.1</v>
      </c>
      <c r="J18" s="114"/>
      <c r="K18" s="24">
        <v>28.6</v>
      </c>
      <c r="M18" s="5"/>
      <c r="N18" s="5"/>
      <c r="O18" s="5"/>
      <c r="P18" s="5"/>
    </row>
    <row r="19" spans="3:16" ht="12" customHeight="1">
      <c r="C19" s="65" t="s">
        <v>43</v>
      </c>
      <c r="D19" s="62"/>
      <c r="E19" s="17"/>
      <c r="F19" s="62"/>
      <c r="G19" s="24">
        <v>74.2</v>
      </c>
      <c r="H19" s="115"/>
      <c r="I19" s="24">
        <v>81.599999999999994</v>
      </c>
      <c r="J19" s="114"/>
      <c r="K19" s="24">
        <v>73.400000000000006</v>
      </c>
      <c r="M19" s="5"/>
      <c r="N19" s="5"/>
      <c r="O19" s="5"/>
      <c r="P19" s="5"/>
    </row>
    <row r="20" spans="3:16" ht="12" customHeight="1">
      <c r="C20" s="64" t="s">
        <v>44</v>
      </c>
      <c r="D20" s="62"/>
      <c r="E20" s="17"/>
      <c r="F20" s="62"/>
      <c r="G20" s="33">
        <f>SUM(G15:G19)</f>
        <v>1224.7</v>
      </c>
      <c r="H20" s="115"/>
      <c r="I20" s="33">
        <v>1251.6999999999996</v>
      </c>
      <c r="J20" s="114"/>
      <c r="K20" s="33">
        <v>1201.9000000000001</v>
      </c>
      <c r="M20" s="5"/>
      <c r="N20" s="5"/>
      <c r="O20" s="5"/>
      <c r="P20" s="5"/>
    </row>
    <row r="21" spans="3:16" ht="12" customHeight="1">
      <c r="C21" s="64"/>
      <c r="D21" s="62"/>
      <c r="E21" s="17"/>
      <c r="F21" s="62"/>
      <c r="G21" s="24"/>
      <c r="H21" s="115"/>
      <c r="I21" s="24"/>
      <c r="J21" s="114"/>
      <c r="K21" s="24"/>
      <c r="M21" s="5"/>
      <c r="N21" s="5"/>
      <c r="O21" s="5"/>
      <c r="P21" s="5"/>
    </row>
    <row r="22" spans="3:16" ht="12" customHeight="1">
      <c r="C22" s="100" t="s">
        <v>45</v>
      </c>
      <c r="D22" s="66"/>
      <c r="E22" s="109"/>
      <c r="F22" s="66"/>
      <c r="G22" s="172">
        <f>+G20+G14</f>
        <v>1766.3</v>
      </c>
      <c r="H22" s="66"/>
      <c r="I22" s="172">
        <v>1719.4999999999995</v>
      </c>
      <c r="J22" s="114"/>
      <c r="K22" s="172">
        <v>1953.3000000000002</v>
      </c>
      <c r="M22" s="5"/>
      <c r="N22" s="5"/>
      <c r="O22" s="5"/>
      <c r="P22" s="5"/>
    </row>
    <row r="23" spans="3:16" ht="12" customHeight="1">
      <c r="C23" s="62"/>
      <c r="D23" s="62"/>
      <c r="E23" s="17"/>
      <c r="F23" s="62"/>
      <c r="G23" s="67"/>
      <c r="H23" s="115"/>
      <c r="I23" s="67"/>
      <c r="J23" s="114"/>
      <c r="K23" s="67"/>
      <c r="M23" s="5"/>
      <c r="N23" s="5"/>
      <c r="O23" s="5"/>
      <c r="P23" s="5"/>
    </row>
    <row r="24" spans="3:16" ht="12" customHeight="1">
      <c r="C24" s="66" t="s">
        <v>46</v>
      </c>
      <c r="D24" s="62"/>
      <c r="E24" s="17"/>
      <c r="F24" s="62"/>
      <c r="G24" s="30"/>
      <c r="H24" s="115"/>
      <c r="I24" s="30"/>
      <c r="J24" s="114"/>
      <c r="K24" s="30"/>
      <c r="M24" s="5"/>
      <c r="N24" s="5"/>
      <c r="O24" s="5"/>
      <c r="P24" s="5"/>
    </row>
    <row r="25" spans="3:16" ht="12" customHeight="1">
      <c r="C25" s="62" t="s">
        <v>47</v>
      </c>
      <c r="D25" s="62"/>
      <c r="E25" s="110">
        <v>11</v>
      </c>
      <c r="F25" s="62"/>
      <c r="G25" s="30">
        <v>126.4</v>
      </c>
      <c r="H25" s="115"/>
      <c r="I25" s="30">
        <v>372.5</v>
      </c>
      <c r="J25" s="114"/>
      <c r="K25" s="30">
        <v>367.1</v>
      </c>
      <c r="M25" s="5"/>
      <c r="N25" s="5"/>
      <c r="O25" s="5"/>
      <c r="P25" s="5"/>
    </row>
    <row r="26" spans="3:16" ht="12" customHeight="1">
      <c r="C26" s="62" t="s">
        <v>48</v>
      </c>
      <c r="D26" s="62"/>
      <c r="E26" s="110">
        <v>11</v>
      </c>
      <c r="F26" s="62"/>
      <c r="G26" s="30">
        <v>36.4</v>
      </c>
      <c r="H26" s="115"/>
      <c r="I26" s="30">
        <v>34.299999999999997</v>
      </c>
      <c r="J26" s="114"/>
      <c r="K26" s="30">
        <v>32.9</v>
      </c>
      <c r="M26" s="5"/>
      <c r="N26" s="5"/>
      <c r="O26" s="5"/>
      <c r="P26" s="5"/>
    </row>
    <row r="27" spans="3:16" ht="12" customHeight="1">
      <c r="C27" s="62" t="s">
        <v>49</v>
      </c>
      <c r="D27" s="62"/>
      <c r="E27" s="17"/>
      <c r="F27" s="62"/>
      <c r="G27" s="30">
        <v>52.1</v>
      </c>
      <c r="H27" s="115"/>
      <c r="I27" s="30">
        <v>38.799999999999997</v>
      </c>
      <c r="J27" s="114"/>
      <c r="K27" s="30">
        <v>45.6</v>
      </c>
      <c r="M27" s="5"/>
      <c r="N27" s="5"/>
      <c r="O27" s="5"/>
      <c r="P27" s="5"/>
    </row>
    <row r="28" spans="3:16" ht="12" customHeight="1">
      <c r="C28" s="62" t="s">
        <v>50</v>
      </c>
      <c r="D28" s="62"/>
      <c r="E28" s="17"/>
      <c r="F28" s="62"/>
      <c r="G28" s="30">
        <v>111.5</v>
      </c>
      <c r="H28" s="115"/>
      <c r="I28" s="30">
        <v>88.9</v>
      </c>
      <c r="J28" s="114"/>
      <c r="K28" s="30">
        <v>104.19999999999999</v>
      </c>
      <c r="M28" s="5"/>
      <c r="N28" s="5"/>
      <c r="O28" s="5"/>
      <c r="P28" s="5"/>
    </row>
    <row r="29" spans="3:16" ht="12" customHeight="1">
      <c r="C29" s="62" t="s">
        <v>51</v>
      </c>
      <c r="D29" s="62"/>
      <c r="E29" s="17"/>
      <c r="F29" s="62"/>
      <c r="G29" s="30">
        <v>267.8</v>
      </c>
      <c r="H29" s="115"/>
      <c r="I29" s="30">
        <v>108.8</v>
      </c>
      <c r="J29" s="114"/>
      <c r="K29" s="30">
        <v>154.4</v>
      </c>
      <c r="M29" s="5"/>
      <c r="N29" s="5"/>
      <c r="O29" s="5"/>
      <c r="P29" s="5"/>
    </row>
    <row r="30" spans="3:16" ht="12" customHeight="1">
      <c r="C30" s="62" t="s">
        <v>52</v>
      </c>
      <c r="D30" s="62"/>
      <c r="E30" s="17"/>
      <c r="F30" s="62"/>
      <c r="G30" s="24">
        <v>16.5</v>
      </c>
      <c r="H30" s="115"/>
      <c r="I30" s="24">
        <v>17.600000000000001</v>
      </c>
      <c r="J30" s="114"/>
      <c r="K30" s="24">
        <v>20.399999999999999</v>
      </c>
      <c r="M30" s="5"/>
      <c r="N30" s="5"/>
      <c r="O30" s="5"/>
      <c r="P30" s="5"/>
    </row>
    <row r="31" spans="3:16" ht="12" customHeight="1">
      <c r="C31" s="64" t="s">
        <v>53</v>
      </c>
      <c r="D31" s="62"/>
      <c r="E31" s="17"/>
      <c r="F31" s="62"/>
      <c r="G31" s="33">
        <f>SUM(G25:G30)</f>
        <v>610.70000000000005</v>
      </c>
      <c r="H31" s="115"/>
      <c r="I31" s="33">
        <v>660.9</v>
      </c>
      <c r="J31" s="114"/>
      <c r="K31" s="33">
        <v>724.59999999999991</v>
      </c>
      <c r="M31" s="5"/>
      <c r="N31" s="5"/>
      <c r="O31" s="5"/>
      <c r="P31" s="5"/>
    </row>
    <row r="32" spans="3:16" ht="12" customHeight="1">
      <c r="C32" s="62" t="s">
        <v>47</v>
      </c>
      <c r="D32" s="62"/>
      <c r="E32" s="110">
        <v>11</v>
      </c>
      <c r="F32" s="62"/>
      <c r="G32" s="30">
        <v>636.5</v>
      </c>
      <c r="H32" s="30"/>
      <c r="I32" s="30">
        <v>628.9</v>
      </c>
      <c r="J32" s="30"/>
      <c r="K32" s="30">
        <v>659.7</v>
      </c>
      <c r="M32" s="5"/>
      <c r="N32" s="5"/>
      <c r="O32" s="5"/>
      <c r="P32" s="5"/>
    </row>
    <row r="33" spans="3:16" ht="12" customHeight="1">
      <c r="C33" s="62" t="s">
        <v>48</v>
      </c>
      <c r="E33" s="110">
        <v>11</v>
      </c>
      <c r="G33" s="30">
        <v>47</v>
      </c>
      <c r="H33" s="30"/>
      <c r="I33" s="30">
        <v>54.3</v>
      </c>
      <c r="J33" s="30"/>
      <c r="K33" s="30">
        <v>54.3</v>
      </c>
      <c r="M33" s="5"/>
      <c r="N33" s="5"/>
      <c r="O33" s="5"/>
      <c r="P33" s="5"/>
    </row>
    <row r="34" spans="3:16" ht="12" customHeight="1">
      <c r="C34" s="62" t="s">
        <v>54</v>
      </c>
      <c r="D34" s="62"/>
      <c r="E34" s="17"/>
      <c r="F34" s="62"/>
      <c r="G34" s="30">
        <v>0.1</v>
      </c>
      <c r="H34" s="115"/>
      <c r="I34" s="30">
        <v>0.1</v>
      </c>
      <c r="J34" s="114"/>
      <c r="K34" s="30">
        <v>0.1</v>
      </c>
      <c r="M34" s="5"/>
      <c r="N34" s="5"/>
      <c r="O34" s="5"/>
      <c r="P34" s="5"/>
    </row>
    <row r="35" spans="3:16" ht="12" customHeight="1">
      <c r="C35" s="62" t="s">
        <v>55</v>
      </c>
      <c r="D35" s="62"/>
      <c r="E35" s="17"/>
      <c r="F35" s="62"/>
      <c r="G35" s="30">
        <v>4.0999999999999996</v>
      </c>
      <c r="H35" s="115"/>
      <c r="I35" s="30">
        <v>3.8</v>
      </c>
      <c r="J35" s="114"/>
      <c r="K35" s="30">
        <v>4.3</v>
      </c>
      <c r="M35" s="5"/>
      <c r="N35" s="5"/>
      <c r="O35" s="5"/>
      <c r="P35" s="5"/>
    </row>
    <row r="36" spans="3:16" ht="12" customHeight="1">
      <c r="C36" s="64" t="s">
        <v>56</v>
      </c>
      <c r="D36" s="62"/>
      <c r="E36" s="17"/>
      <c r="F36" s="62"/>
      <c r="G36" s="33">
        <f>SUM(G32:G35)</f>
        <v>687.7</v>
      </c>
      <c r="H36" s="115"/>
      <c r="I36" s="33">
        <v>687.09999999999991</v>
      </c>
      <c r="J36" s="114"/>
      <c r="K36" s="33">
        <v>718.4</v>
      </c>
      <c r="M36" s="5"/>
      <c r="N36" s="5"/>
      <c r="O36" s="5"/>
      <c r="P36" s="5"/>
    </row>
    <row r="37" spans="3:16" ht="12" customHeight="1">
      <c r="C37" s="62"/>
      <c r="D37" s="62"/>
      <c r="E37" s="17"/>
      <c r="F37" s="62"/>
      <c r="G37" s="24"/>
      <c r="H37" s="115"/>
      <c r="I37" s="24"/>
      <c r="J37" s="114"/>
      <c r="K37" s="24"/>
      <c r="M37" s="5"/>
      <c r="N37" s="5"/>
      <c r="O37" s="5"/>
      <c r="P37" s="5"/>
    </row>
    <row r="38" spans="3:16" ht="12" customHeight="1">
      <c r="C38" s="62" t="s">
        <v>57</v>
      </c>
      <c r="D38" s="62"/>
      <c r="E38" s="17"/>
      <c r="F38" s="62"/>
      <c r="M38" s="5"/>
      <c r="N38" s="5"/>
      <c r="O38" s="5"/>
      <c r="P38" s="5"/>
    </row>
    <row r="39" spans="3:16" ht="12" customHeight="1">
      <c r="C39" s="62" t="s">
        <v>58</v>
      </c>
      <c r="D39" s="62"/>
      <c r="E39" s="17"/>
      <c r="F39" s="62"/>
      <c r="G39" s="24">
        <v>325.89999999999998</v>
      </c>
      <c r="H39" s="115"/>
      <c r="I39" s="24">
        <v>246.7</v>
      </c>
      <c r="J39" s="114"/>
      <c r="K39" s="24">
        <v>313.24</v>
      </c>
      <c r="M39" s="5"/>
      <c r="N39" s="5"/>
      <c r="O39" s="5"/>
      <c r="P39" s="5"/>
    </row>
    <row r="40" spans="3:16" ht="12" customHeight="1">
      <c r="C40" s="62" t="s">
        <v>59</v>
      </c>
      <c r="D40" s="62"/>
      <c r="E40" s="17"/>
      <c r="F40" s="62"/>
      <c r="G40" s="24">
        <v>-0.39999999999999997</v>
      </c>
      <c r="H40" s="115"/>
      <c r="I40" s="24">
        <v>-0.1</v>
      </c>
      <c r="J40" s="114"/>
      <c r="K40" s="24">
        <v>-0.1</v>
      </c>
      <c r="M40" s="5"/>
      <c r="N40" s="5"/>
      <c r="O40" s="5"/>
      <c r="P40" s="5"/>
    </row>
    <row r="41" spans="3:16" ht="12" customHeight="1">
      <c r="C41" s="65" t="s">
        <v>60</v>
      </c>
      <c r="D41" s="62"/>
      <c r="E41" s="17"/>
      <c r="F41" s="62"/>
      <c r="G41" s="25">
        <v>1062.74</v>
      </c>
      <c r="H41" s="115"/>
      <c r="I41" s="25">
        <v>956.99999999999989</v>
      </c>
      <c r="J41" s="114"/>
      <c r="K41" s="25">
        <v>1035.8400000000001</v>
      </c>
      <c r="M41" s="5"/>
      <c r="N41" s="5"/>
      <c r="O41" s="5"/>
      <c r="P41" s="5"/>
    </row>
    <row r="42" spans="3:16" ht="12" customHeight="1">
      <c r="C42" s="62" t="s">
        <v>61</v>
      </c>
      <c r="D42" s="62"/>
      <c r="E42" s="17"/>
      <c r="F42" s="62"/>
      <c r="G42" s="24">
        <f>SUM(G39:G41)</f>
        <v>1388.24</v>
      </c>
      <c r="H42" s="115"/>
      <c r="I42" s="24">
        <v>1203.5999999999999</v>
      </c>
      <c r="J42" s="114"/>
      <c r="K42" s="24">
        <f>+K39+K40+K41</f>
        <v>1348.98</v>
      </c>
      <c r="M42" s="5"/>
      <c r="N42" s="5"/>
      <c r="O42" s="5"/>
      <c r="P42" s="5"/>
    </row>
    <row r="43" spans="3:16" ht="12" customHeight="1">
      <c r="C43" s="62" t="s">
        <v>62</v>
      </c>
      <c r="D43" s="62"/>
      <c r="E43" s="17"/>
      <c r="F43" s="62"/>
      <c r="G43" s="24">
        <v>-915.8</v>
      </c>
      <c r="H43" s="115"/>
      <c r="I43" s="24">
        <v>-828.3</v>
      </c>
      <c r="J43" s="114"/>
      <c r="K43" s="24">
        <v>-834.6</v>
      </c>
      <c r="M43" s="5"/>
      <c r="N43" s="5"/>
      <c r="O43" s="5"/>
      <c r="P43" s="5"/>
    </row>
    <row r="44" spans="3:16" ht="12" customHeight="1">
      <c r="C44" s="62" t="s">
        <v>63</v>
      </c>
      <c r="D44" s="62"/>
      <c r="E44" s="17"/>
      <c r="F44" s="62"/>
      <c r="G44" s="24">
        <v>-4.5</v>
      </c>
      <c r="H44" s="115"/>
      <c r="I44" s="24">
        <v>-3.8000000000000012</v>
      </c>
      <c r="J44" s="114"/>
      <c r="K44" s="24">
        <v>-4.1000000000000014</v>
      </c>
    </row>
    <row r="45" spans="3:16" ht="12" customHeight="1">
      <c r="C45" s="64" t="s">
        <v>64</v>
      </c>
      <c r="D45" s="62"/>
      <c r="E45" s="110"/>
      <c r="F45" s="62"/>
      <c r="G45" s="33">
        <f>SUM(G42:G44)</f>
        <v>467.94000000000005</v>
      </c>
      <c r="H45" s="62"/>
      <c r="I45" s="33">
        <v>371.49999999999994</v>
      </c>
      <c r="J45" s="114"/>
      <c r="K45" s="33">
        <v>510.28</v>
      </c>
    </row>
    <row r="46" spans="3:16" ht="12" customHeight="1">
      <c r="C46" s="64"/>
      <c r="D46" s="62"/>
      <c r="E46" s="110"/>
      <c r="F46" s="62"/>
      <c r="G46" s="33"/>
      <c r="H46" s="62"/>
      <c r="I46" s="33"/>
      <c r="J46" s="114"/>
      <c r="K46" s="33"/>
    </row>
    <row r="47" spans="3:16" ht="12" customHeight="1">
      <c r="C47" s="100" t="s">
        <v>65</v>
      </c>
      <c r="D47" s="66"/>
      <c r="E47" s="109"/>
      <c r="F47" s="66"/>
      <c r="G47" s="172">
        <f>+G45+G36+G31</f>
        <v>1766.3400000000001</v>
      </c>
      <c r="H47" s="66"/>
      <c r="I47" s="172">
        <v>1719.5</v>
      </c>
      <c r="J47" s="114"/>
      <c r="K47" s="172">
        <v>1953.2800000000002</v>
      </c>
    </row>
    <row r="48" spans="3:16" ht="12" customHeight="1">
      <c r="C48" s="114"/>
      <c r="D48" s="114"/>
      <c r="E48" s="114"/>
      <c r="F48" s="114"/>
      <c r="G48" s="114"/>
      <c r="H48" s="114"/>
      <c r="I48" s="114"/>
      <c r="J48" s="114"/>
      <c r="K48" s="114"/>
    </row>
    <row r="49" spans="3:3">
      <c r="C49" s="3"/>
    </row>
    <row r="50" spans="3:3">
      <c r="C50" s="3"/>
    </row>
    <row r="51" spans="3:3">
      <c r="C51" s="7"/>
    </row>
    <row r="52" spans="3:3">
      <c r="C52" s="3"/>
    </row>
    <row r="55" spans="3:3">
      <c r="C55" s="3"/>
    </row>
    <row r="56" spans="3:3">
      <c r="C56" s="3"/>
    </row>
    <row r="57" spans="3:3">
      <c r="C57" s="7"/>
    </row>
    <row r="58" spans="3:3">
      <c r="C58" s="3"/>
    </row>
  </sheetData>
  <mergeCells count="2">
    <mergeCell ref="C2:K2"/>
    <mergeCell ref="G4:I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tabColor rgb="FF00B050"/>
  </sheetPr>
  <dimension ref="A1:P84"/>
  <sheetViews>
    <sheetView showGridLines="0" zoomScaleNormal="100" workbookViewId="0">
      <selection activeCell="E27" sqref="E27"/>
    </sheetView>
  </sheetViews>
  <sheetFormatPr defaultRowHeight="14.45"/>
  <cols>
    <col min="3" max="3" width="59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  <col min="14" max="14" width="1.7109375" customWidth="1"/>
    <col min="15" max="15" width="10.7109375" customWidth="1"/>
  </cols>
  <sheetData>
    <row r="1" spans="1:15" ht="12" customHeight="1"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</row>
    <row r="2" spans="1:15" ht="18.75" customHeight="1">
      <c r="C2" s="259" t="s">
        <v>66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</row>
    <row r="3" spans="1:15" ht="12" customHeight="1" thickBot="1">
      <c r="C3" s="12"/>
      <c r="D3" s="12"/>
      <c r="E3" s="12"/>
      <c r="F3" s="13"/>
      <c r="G3" s="13"/>
      <c r="H3" s="13"/>
      <c r="I3" s="13"/>
      <c r="J3" s="13"/>
      <c r="K3" s="13"/>
      <c r="L3" s="70"/>
      <c r="M3" s="70"/>
      <c r="N3" s="61"/>
      <c r="O3" s="61"/>
    </row>
    <row r="4" spans="1:15" ht="12" customHeight="1">
      <c r="C4" s="60"/>
      <c r="D4" s="60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12" customHeight="1">
      <c r="C5" s="60"/>
      <c r="D5" s="60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5" ht="12" customHeight="1">
      <c r="C6" s="73" t="s">
        <v>67</v>
      </c>
      <c r="D6" s="72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</row>
    <row r="7" spans="1:15" ht="12" customHeight="1">
      <c r="C7" s="74" t="s">
        <v>18</v>
      </c>
      <c r="D7" s="74"/>
      <c r="E7" s="262" t="s">
        <v>68</v>
      </c>
      <c r="F7" s="262"/>
      <c r="G7" s="262"/>
      <c r="H7" s="262"/>
      <c r="I7" s="262"/>
      <c r="J7" s="262"/>
      <c r="K7" s="262"/>
      <c r="L7" s="262"/>
      <c r="M7" s="262"/>
      <c r="N7" s="14"/>
      <c r="O7" s="14"/>
    </row>
    <row r="8" spans="1:15" ht="12" customHeight="1">
      <c r="C8" s="75"/>
      <c r="D8" s="75"/>
      <c r="E8" s="14" t="s">
        <v>69</v>
      </c>
      <c r="F8" s="76"/>
      <c r="G8" s="14" t="s">
        <v>70</v>
      </c>
      <c r="H8" s="76"/>
      <c r="I8" s="14" t="s">
        <v>71</v>
      </c>
      <c r="J8" s="14"/>
      <c r="K8" s="14"/>
      <c r="L8" s="14" t="s">
        <v>18</v>
      </c>
      <c r="M8" s="76" t="s">
        <v>72</v>
      </c>
      <c r="N8" s="76"/>
      <c r="O8" s="76"/>
    </row>
    <row r="9" spans="1:15" ht="12" customHeight="1">
      <c r="C9" s="75"/>
      <c r="D9" s="75"/>
      <c r="E9" s="76" t="s">
        <v>73</v>
      </c>
      <c r="F9" s="76"/>
      <c r="G9" s="14" t="s">
        <v>74</v>
      </c>
      <c r="H9" s="76"/>
      <c r="I9" s="14" t="s">
        <v>75</v>
      </c>
      <c r="J9" s="14"/>
      <c r="K9" s="14" t="s">
        <v>76</v>
      </c>
      <c r="L9" s="14" t="s">
        <v>18</v>
      </c>
      <c r="M9" s="76" t="s">
        <v>77</v>
      </c>
      <c r="N9" s="76"/>
      <c r="O9" s="76" t="s">
        <v>78</v>
      </c>
    </row>
    <row r="10" spans="1:15" ht="12" customHeight="1">
      <c r="C10" s="71" t="s">
        <v>79</v>
      </c>
      <c r="D10" s="75"/>
      <c r="E10" s="77" t="s">
        <v>80</v>
      </c>
      <c r="F10" s="78"/>
      <c r="G10" s="77" t="s">
        <v>80</v>
      </c>
      <c r="H10" s="78"/>
      <c r="I10" s="77" t="s">
        <v>73</v>
      </c>
      <c r="J10" s="78"/>
      <c r="K10" s="16" t="s">
        <v>81</v>
      </c>
      <c r="L10" s="78" t="s">
        <v>18</v>
      </c>
      <c r="M10" s="77" t="s">
        <v>82</v>
      </c>
      <c r="N10" s="78"/>
      <c r="O10" s="77" t="s">
        <v>83</v>
      </c>
    </row>
    <row r="11" spans="1:15" ht="12" customHeight="1">
      <c r="C11" s="54" t="s">
        <v>84</v>
      </c>
      <c r="D11" s="60"/>
      <c r="E11" s="82">
        <v>158.89999999999998</v>
      </c>
      <c r="F11" s="79"/>
      <c r="G11" s="82">
        <v>0</v>
      </c>
      <c r="H11" s="79"/>
      <c r="I11" s="82">
        <v>933.1</v>
      </c>
      <c r="J11" s="80"/>
      <c r="K11" s="82">
        <v>-840.2</v>
      </c>
      <c r="L11" s="80"/>
      <c r="M11" s="82">
        <v>-6.7</v>
      </c>
      <c r="N11" s="79"/>
      <c r="O11" s="82">
        <v>245.09999999999997</v>
      </c>
    </row>
    <row r="12" spans="1:15" ht="12" customHeight="1">
      <c r="C12" s="51" t="s">
        <v>85</v>
      </c>
      <c r="E12" s="81">
        <v>0</v>
      </c>
      <c r="F12" s="81"/>
      <c r="G12" s="81">
        <v>0</v>
      </c>
      <c r="H12" s="81"/>
      <c r="I12" s="81">
        <v>0</v>
      </c>
      <c r="J12" s="81"/>
      <c r="K12" s="81">
        <v>-32.799999999999997</v>
      </c>
      <c r="L12" s="81"/>
      <c r="M12" s="81">
        <v>0</v>
      </c>
      <c r="N12" s="81"/>
      <c r="O12" s="81">
        <v>-32.799999999999997</v>
      </c>
    </row>
    <row r="13" spans="1:15" ht="12" customHeight="1">
      <c r="A13" s="5"/>
      <c r="C13" s="51" t="s">
        <v>86</v>
      </c>
      <c r="E13" s="81">
        <v>0</v>
      </c>
      <c r="F13" s="81"/>
      <c r="G13" s="81">
        <v>0</v>
      </c>
      <c r="H13" s="81"/>
      <c r="I13" s="81">
        <v>0</v>
      </c>
      <c r="J13" s="81"/>
      <c r="K13" s="81">
        <v>38.400000000000006</v>
      </c>
      <c r="L13" s="81"/>
      <c r="M13" s="81">
        <v>2.6</v>
      </c>
      <c r="N13" s="81"/>
      <c r="O13" s="81">
        <v>41.000000000000007</v>
      </c>
    </row>
    <row r="14" spans="1:15" ht="12" customHeight="1">
      <c r="A14" s="5"/>
      <c r="C14" s="51" t="s">
        <v>87</v>
      </c>
      <c r="E14" s="81">
        <v>7.74</v>
      </c>
      <c r="F14" s="81"/>
      <c r="G14" s="81">
        <v>0</v>
      </c>
      <c r="H14" s="81"/>
      <c r="I14" s="81">
        <v>7.04</v>
      </c>
      <c r="J14" s="81"/>
      <c r="K14" s="81">
        <v>0</v>
      </c>
      <c r="L14" s="81"/>
      <c r="M14" s="81">
        <v>0</v>
      </c>
      <c r="N14" s="81"/>
      <c r="O14" s="81">
        <v>14.780000000000001</v>
      </c>
    </row>
    <row r="15" spans="1:15" ht="12" customHeight="1">
      <c r="A15" s="5"/>
      <c r="C15" s="51" t="s">
        <v>88</v>
      </c>
      <c r="E15" s="81">
        <v>0</v>
      </c>
      <c r="F15" s="81"/>
      <c r="G15" s="81">
        <v>0</v>
      </c>
      <c r="H15" s="81"/>
      <c r="I15" s="81">
        <v>1.2</v>
      </c>
      <c r="J15" s="81"/>
      <c r="K15" s="81">
        <v>0</v>
      </c>
      <c r="L15" s="81"/>
      <c r="M15" s="81">
        <v>0</v>
      </c>
      <c r="N15" s="81"/>
      <c r="O15" s="81">
        <v>1.2</v>
      </c>
    </row>
    <row r="16" spans="1:15" ht="12" customHeight="1">
      <c r="A16" s="5"/>
      <c r="C16" s="51" t="s">
        <v>89</v>
      </c>
      <c r="E16" s="81">
        <v>146.60000000000002</v>
      </c>
      <c r="F16" s="81"/>
      <c r="G16" s="81">
        <v>0</v>
      </c>
      <c r="H16" s="81"/>
      <c r="I16" s="81">
        <v>94.800000000000011</v>
      </c>
      <c r="J16" s="81"/>
      <c r="K16" s="81">
        <v>0</v>
      </c>
      <c r="L16" s="81"/>
      <c r="M16" s="81">
        <v>0</v>
      </c>
      <c r="N16" s="81"/>
      <c r="O16" s="81">
        <v>241.40000000000003</v>
      </c>
    </row>
    <row r="17" spans="1:16" ht="12" customHeight="1">
      <c r="A17" s="5"/>
      <c r="C17" s="51" t="s">
        <v>90</v>
      </c>
      <c r="E17" s="81">
        <v>0</v>
      </c>
      <c r="F17" s="81"/>
      <c r="G17" s="81">
        <v>-0.2</v>
      </c>
      <c r="H17" s="81"/>
      <c r="I17" s="81">
        <v>-0.2</v>
      </c>
      <c r="J17" s="81"/>
      <c r="K17" s="81">
        <v>0</v>
      </c>
      <c r="L17" s="81"/>
      <c r="M17" s="81">
        <v>0</v>
      </c>
      <c r="N17" s="81"/>
      <c r="O17" s="81">
        <v>-0.4</v>
      </c>
    </row>
    <row r="18" spans="1:16" ht="12" customHeight="1">
      <c r="A18" s="5"/>
      <c r="C18" s="51" t="s">
        <v>91</v>
      </c>
      <c r="E18" s="81">
        <v>0</v>
      </c>
      <c r="F18" s="81"/>
      <c r="G18" s="81">
        <v>0.1</v>
      </c>
      <c r="H18" s="81"/>
      <c r="I18" s="81">
        <v>-0.1</v>
      </c>
      <c r="J18" s="81"/>
      <c r="K18" s="81">
        <v>0</v>
      </c>
      <c r="L18" s="81"/>
      <c r="M18" s="81">
        <v>0</v>
      </c>
      <c r="N18" s="81"/>
      <c r="O18" s="81">
        <v>0</v>
      </c>
    </row>
    <row r="19" spans="1:16">
      <c r="A19" s="5"/>
      <c r="C19" s="54" t="s">
        <v>92</v>
      </c>
      <c r="D19" s="60"/>
      <c r="E19" s="82">
        <v>313.24</v>
      </c>
      <c r="F19" s="82"/>
      <c r="G19" s="82">
        <v>-0.1</v>
      </c>
      <c r="H19" s="82"/>
      <c r="I19" s="82">
        <v>1035.8400000000001</v>
      </c>
      <c r="J19" s="82"/>
      <c r="K19" s="82">
        <v>-834.6</v>
      </c>
      <c r="L19" s="82"/>
      <c r="M19" s="82">
        <v>-4.0999999999999996</v>
      </c>
      <c r="N19" s="82"/>
      <c r="O19" s="82">
        <v>510.28</v>
      </c>
    </row>
    <row r="20" spans="1:16" ht="14.25" customHeight="1">
      <c r="A20" s="5"/>
      <c r="C20" s="51" t="s">
        <v>85</v>
      </c>
      <c r="D20" s="69"/>
      <c r="E20" s="81">
        <v>0</v>
      </c>
      <c r="F20" s="81"/>
      <c r="G20" s="81">
        <v>0</v>
      </c>
      <c r="H20" s="81"/>
      <c r="I20" s="81">
        <v>0</v>
      </c>
      <c r="J20" s="81"/>
      <c r="K20" s="81">
        <v>-74.900000000000006</v>
      </c>
      <c r="L20" s="81"/>
      <c r="M20" s="81">
        <v>0</v>
      </c>
      <c r="N20" s="81"/>
      <c r="O20" s="81">
        <v>-74.900000000000006</v>
      </c>
    </row>
    <row r="21" spans="1:16" ht="14.25" customHeight="1">
      <c r="A21" s="5"/>
      <c r="C21" s="51" t="s">
        <v>86</v>
      </c>
      <c r="D21" s="69"/>
      <c r="E21" s="81">
        <v>0</v>
      </c>
      <c r="F21" s="81"/>
      <c r="G21" s="81">
        <v>0</v>
      </c>
      <c r="H21" s="81"/>
      <c r="I21" s="81">
        <v>0</v>
      </c>
      <c r="J21" s="81"/>
      <c r="K21" s="81">
        <v>-6.3</v>
      </c>
      <c r="L21" s="81"/>
      <c r="M21" s="81">
        <v>-0.4</v>
      </c>
      <c r="N21" s="81"/>
      <c r="O21" s="81">
        <v>-6.7</v>
      </c>
    </row>
    <row r="22" spans="1:16" ht="14.25" customHeight="1">
      <c r="A22" s="5"/>
      <c r="C22" s="51" t="s">
        <v>93</v>
      </c>
      <c r="D22" s="69"/>
      <c r="E22" s="81">
        <v>12.7</v>
      </c>
      <c r="F22" s="81"/>
      <c r="G22" s="81">
        <v>0</v>
      </c>
      <c r="H22" s="81"/>
      <c r="I22" s="81">
        <v>27.1</v>
      </c>
      <c r="J22" s="81"/>
      <c r="K22" s="81">
        <v>0</v>
      </c>
      <c r="L22" s="81"/>
      <c r="M22" s="81">
        <v>0</v>
      </c>
      <c r="N22" s="81"/>
      <c r="O22" s="81">
        <v>39.799999999999997</v>
      </c>
    </row>
    <row r="23" spans="1:16" ht="14.25" customHeight="1">
      <c r="A23" s="5"/>
      <c r="C23" s="51" t="s">
        <v>88</v>
      </c>
      <c r="E23" s="81">
        <v>0</v>
      </c>
      <c r="F23" s="81"/>
      <c r="G23" s="81">
        <v>0</v>
      </c>
      <c r="H23" s="81"/>
      <c r="I23" s="81">
        <v>1.1000000000000001</v>
      </c>
      <c r="J23" s="81"/>
      <c r="K23" s="81">
        <v>0</v>
      </c>
      <c r="L23" s="81"/>
      <c r="M23" s="81">
        <v>0</v>
      </c>
      <c r="N23" s="81"/>
      <c r="O23" s="81">
        <v>1.1000000000000001</v>
      </c>
    </row>
    <row r="24" spans="1:16" ht="14.25" customHeight="1">
      <c r="A24" s="5"/>
      <c r="C24" s="51" t="s">
        <v>94</v>
      </c>
      <c r="E24" s="81">
        <v>0</v>
      </c>
      <c r="F24" s="81"/>
      <c r="G24" s="81">
        <v>-0.5</v>
      </c>
      <c r="H24" s="81"/>
      <c r="I24" s="81">
        <v>-0.8</v>
      </c>
      <c r="J24" s="81"/>
      <c r="K24" s="81">
        <v>0</v>
      </c>
      <c r="L24" s="81"/>
      <c r="M24" s="81">
        <v>0</v>
      </c>
      <c r="N24" s="81"/>
      <c r="O24" s="81">
        <v>-1.3</v>
      </c>
    </row>
    <row r="25" spans="1:16" ht="14.25" customHeight="1">
      <c r="A25" s="5"/>
      <c r="C25" s="51" t="s">
        <v>95</v>
      </c>
      <c r="E25" s="81">
        <v>0</v>
      </c>
      <c r="F25" s="81"/>
      <c r="G25" s="81">
        <v>0.2</v>
      </c>
      <c r="H25" s="81"/>
      <c r="I25" s="81">
        <v>-0.2</v>
      </c>
      <c r="J25" s="81"/>
      <c r="K25" s="81">
        <v>0</v>
      </c>
      <c r="L25" s="81"/>
      <c r="M25" s="81">
        <v>0</v>
      </c>
      <c r="N25" s="81"/>
      <c r="O25" s="81">
        <v>0</v>
      </c>
    </row>
    <row r="26" spans="1:16" ht="14.25" customHeight="1">
      <c r="A26" s="5"/>
      <c r="C26" s="51" t="s">
        <v>96</v>
      </c>
      <c r="E26" s="81">
        <v>0</v>
      </c>
      <c r="F26" s="81"/>
      <c r="G26" s="81">
        <v>0</v>
      </c>
      <c r="H26" s="81"/>
      <c r="I26" s="81">
        <v>-0.3</v>
      </c>
      <c r="J26" s="81"/>
      <c r="K26" s="81">
        <v>0</v>
      </c>
      <c r="L26" s="81"/>
      <c r="M26" s="81">
        <v>0</v>
      </c>
      <c r="N26" s="81"/>
      <c r="O26" s="81">
        <v>-0.3</v>
      </c>
    </row>
    <row r="27" spans="1:16" ht="12" customHeight="1">
      <c r="C27" s="54" t="s">
        <v>97</v>
      </c>
      <c r="E27" s="82">
        <v>325.94</v>
      </c>
      <c r="F27" s="82"/>
      <c r="G27" s="82">
        <v>-0.39999999999999997</v>
      </c>
      <c r="H27" s="82"/>
      <c r="I27" s="82">
        <v>1062.74</v>
      </c>
      <c r="J27" s="82"/>
      <c r="K27" s="82">
        <v>-915.8</v>
      </c>
      <c r="L27" s="82"/>
      <c r="M27" s="82">
        <v>-4.5</v>
      </c>
      <c r="N27" s="82"/>
      <c r="O27" s="82">
        <v>467.90000000000003</v>
      </c>
    </row>
    <row r="28" spans="1:16" ht="12" customHeight="1">
      <c r="C28" s="51"/>
    </row>
    <row r="29" spans="1:16" ht="12" customHeight="1"/>
    <row r="30" spans="1:16" ht="12" customHeight="1">
      <c r="C30" s="73" t="s">
        <v>98</v>
      </c>
      <c r="D30" s="72"/>
      <c r="E30" s="72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</row>
    <row r="31" spans="1:16" ht="12" customHeight="1">
      <c r="C31" s="74" t="s">
        <v>18</v>
      </c>
      <c r="D31" s="74"/>
      <c r="E31" s="262" t="s">
        <v>68</v>
      </c>
      <c r="F31" s="262"/>
      <c r="G31" s="262"/>
      <c r="H31" s="262"/>
      <c r="I31" s="262"/>
      <c r="J31" s="262"/>
      <c r="K31" s="262"/>
      <c r="L31" s="262"/>
      <c r="M31" s="262"/>
      <c r="N31" s="14"/>
      <c r="O31" s="14"/>
    </row>
    <row r="32" spans="1:16" ht="12" customHeight="1">
      <c r="C32" s="75"/>
      <c r="D32" s="75"/>
      <c r="E32" s="14" t="s">
        <v>69</v>
      </c>
      <c r="F32" s="76"/>
      <c r="G32" s="14" t="s">
        <v>70</v>
      </c>
      <c r="H32" s="76"/>
      <c r="I32" s="14" t="s">
        <v>71</v>
      </c>
      <c r="J32" s="14"/>
      <c r="K32" s="14"/>
      <c r="L32" s="14" t="s">
        <v>18</v>
      </c>
      <c r="M32" s="76" t="s">
        <v>72</v>
      </c>
      <c r="N32" s="76"/>
      <c r="O32" s="76"/>
    </row>
    <row r="33" spans="3:16" ht="12" customHeight="1">
      <c r="C33" s="75"/>
      <c r="D33" s="75"/>
      <c r="E33" s="76" t="s">
        <v>73</v>
      </c>
      <c r="F33" s="76"/>
      <c r="G33" s="14" t="s">
        <v>74</v>
      </c>
      <c r="H33" s="76"/>
      <c r="I33" s="14" t="s">
        <v>75</v>
      </c>
      <c r="J33" s="14"/>
      <c r="K33" s="14" t="s">
        <v>76</v>
      </c>
      <c r="L33" s="14" t="s">
        <v>18</v>
      </c>
      <c r="M33" s="76" t="s">
        <v>77</v>
      </c>
      <c r="N33" s="76"/>
      <c r="O33" s="76" t="s">
        <v>78</v>
      </c>
    </row>
    <row r="34" spans="3:16" ht="12" customHeight="1">
      <c r="C34" s="71" t="s">
        <v>79</v>
      </c>
      <c r="D34" s="75"/>
      <c r="E34" s="77" t="s">
        <v>80</v>
      </c>
      <c r="F34" s="78"/>
      <c r="G34" s="77" t="s">
        <v>80</v>
      </c>
      <c r="H34" s="78"/>
      <c r="I34" s="77" t="s">
        <v>73</v>
      </c>
      <c r="J34" s="78"/>
      <c r="K34" s="16" t="s">
        <v>81</v>
      </c>
      <c r="L34" s="78" t="s">
        <v>18</v>
      </c>
      <c r="M34" s="77" t="s">
        <v>82</v>
      </c>
      <c r="N34" s="78"/>
      <c r="O34" s="77" t="s">
        <v>83</v>
      </c>
    </row>
    <row r="35" spans="3:16" ht="12" customHeight="1">
      <c r="C35" s="54" t="str">
        <f>+C11</f>
        <v>Balance as of January 1, 2022</v>
      </c>
      <c r="D35" s="60"/>
      <c r="E35" s="82">
        <f>+E11</f>
        <v>158.89999999999998</v>
      </c>
      <c r="F35" s="80">
        <v>0</v>
      </c>
      <c r="G35" s="82">
        <v>0</v>
      </c>
      <c r="H35" s="80"/>
      <c r="I35" s="82">
        <f>+I11</f>
        <v>933.1</v>
      </c>
      <c r="J35" s="80">
        <v>0</v>
      </c>
      <c r="K35" s="82">
        <f>+K11</f>
        <v>-840.2</v>
      </c>
      <c r="L35" s="80">
        <v>0</v>
      </c>
      <c r="M35" s="82">
        <f>+M11</f>
        <v>-6.7</v>
      </c>
      <c r="N35" s="79"/>
      <c r="O35" s="82">
        <f t="shared" ref="O35:O40" si="0">SUM(E35:N35)</f>
        <v>245.09999999999997</v>
      </c>
    </row>
    <row r="36" spans="3:16" ht="12" customHeight="1">
      <c r="C36" s="51" t="s">
        <v>85</v>
      </c>
      <c r="E36" s="81">
        <v>0</v>
      </c>
      <c r="F36" s="81"/>
      <c r="G36" s="81">
        <v>0</v>
      </c>
      <c r="H36" s="81"/>
      <c r="I36" s="81">
        <v>0</v>
      </c>
      <c r="J36" s="81"/>
      <c r="K36" s="81">
        <v>-27.835490809999968</v>
      </c>
      <c r="L36" s="81"/>
      <c r="M36" s="81">
        <v>0</v>
      </c>
      <c r="N36" s="81"/>
      <c r="O36" s="81">
        <f t="shared" si="0"/>
        <v>-27.835490809999968</v>
      </c>
    </row>
    <row r="37" spans="3:16" ht="12" customHeight="1">
      <c r="C37" s="51" t="s">
        <v>86</v>
      </c>
      <c r="E37" s="81">
        <v>0</v>
      </c>
      <c r="F37" s="81"/>
      <c r="G37" s="81">
        <v>0</v>
      </c>
      <c r="H37" s="81"/>
      <c r="I37" s="81">
        <v>0</v>
      </c>
      <c r="J37" s="81"/>
      <c r="K37" s="81">
        <v>39.700000000000003</v>
      </c>
      <c r="L37" s="81"/>
      <c r="M37" s="81">
        <v>2.9</v>
      </c>
      <c r="N37" s="81"/>
      <c r="O37" s="81">
        <f>SUM(E37:N37)</f>
        <v>42.6</v>
      </c>
    </row>
    <row r="38" spans="3:16" ht="12" customHeight="1">
      <c r="C38" s="51" t="s">
        <v>99</v>
      </c>
      <c r="E38" s="81">
        <v>7.7</v>
      </c>
      <c r="F38" s="81"/>
      <c r="G38" s="81">
        <v>0</v>
      </c>
      <c r="H38" s="81"/>
      <c r="I38" s="81">
        <v>7</v>
      </c>
      <c r="J38" s="81"/>
      <c r="K38" s="81">
        <v>0</v>
      </c>
      <c r="L38" s="81"/>
      <c r="M38" s="81">
        <v>0</v>
      </c>
      <c r="N38" s="81"/>
      <c r="O38" s="81">
        <f>SUM(E38:N38)</f>
        <v>14.7</v>
      </c>
    </row>
    <row r="39" spans="3:16" ht="12" customHeight="1">
      <c r="C39" s="51" t="s">
        <v>88</v>
      </c>
      <c r="E39" s="81">
        <v>0</v>
      </c>
      <c r="F39" s="81"/>
      <c r="G39" s="81">
        <v>0</v>
      </c>
      <c r="H39" s="81"/>
      <c r="I39" s="81">
        <v>0.8</v>
      </c>
      <c r="J39" s="81"/>
      <c r="K39" s="81">
        <v>0</v>
      </c>
      <c r="L39" s="81"/>
      <c r="M39" s="81">
        <v>0</v>
      </c>
      <c r="N39" s="81"/>
      <c r="O39" s="81">
        <f>SUM(E39:N39)</f>
        <v>0.8</v>
      </c>
    </row>
    <row r="40" spans="3:16" ht="12" customHeight="1">
      <c r="C40" s="51" t="s">
        <v>100</v>
      </c>
      <c r="E40" s="81">
        <v>80.099999999999994</v>
      </c>
      <c r="F40" s="81"/>
      <c r="G40" s="81">
        <v>0</v>
      </c>
      <c r="H40" s="81"/>
      <c r="I40" s="81">
        <v>16.399999999999999</v>
      </c>
      <c r="J40" s="81" t="s">
        <v>18</v>
      </c>
      <c r="K40" s="81">
        <v>0</v>
      </c>
      <c r="L40" s="81"/>
      <c r="M40" s="81">
        <v>0</v>
      </c>
      <c r="N40" s="81"/>
      <c r="O40" s="81">
        <f t="shared" si="0"/>
        <v>96.5</v>
      </c>
    </row>
    <row r="41" spans="3:16" ht="12" customHeight="1">
      <c r="C41" s="51" t="s">
        <v>90</v>
      </c>
      <c r="E41" s="81">
        <v>0</v>
      </c>
      <c r="F41" s="81"/>
      <c r="G41" s="81">
        <v>-0.2</v>
      </c>
      <c r="H41" s="81"/>
      <c r="I41" s="81">
        <v>-0.2</v>
      </c>
      <c r="J41" s="81" t="s">
        <v>18</v>
      </c>
      <c r="K41" s="81">
        <v>0</v>
      </c>
      <c r="L41" s="81"/>
      <c r="M41" s="81">
        <v>0</v>
      </c>
      <c r="N41" s="81"/>
      <c r="O41" s="81">
        <f t="shared" ref="O41:O42" si="1">SUM(E41:N41)</f>
        <v>-0.4</v>
      </c>
    </row>
    <row r="42" spans="3:16" ht="12" customHeight="1">
      <c r="C42" s="51" t="s">
        <v>101</v>
      </c>
      <c r="E42" s="81">
        <v>0</v>
      </c>
      <c r="F42" s="81"/>
      <c r="G42" s="81">
        <v>0.1</v>
      </c>
      <c r="H42" s="81"/>
      <c r="I42" s="81">
        <v>-0.1</v>
      </c>
      <c r="J42" s="81" t="s">
        <v>18</v>
      </c>
      <c r="K42" s="81">
        <v>0</v>
      </c>
      <c r="L42" s="81"/>
      <c r="M42" s="81">
        <v>0</v>
      </c>
      <c r="N42" s="81"/>
      <c r="O42" s="81">
        <f t="shared" si="1"/>
        <v>0</v>
      </c>
    </row>
    <row r="43" spans="3:16" ht="12" customHeight="1">
      <c r="C43" s="54" t="s">
        <v>102</v>
      </c>
      <c r="D43" s="60"/>
      <c r="E43" s="82">
        <f>SUM(E35:E42)</f>
        <v>246.69999999999996</v>
      </c>
      <c r="F43" s="82"/>
      <c r="G43" s="82">
        <f>SUM(G35:G42)</f>
        <v>-0.1</v>
      </c>
      <c r="H43" s="82"/>
      <c r="I43" s="82">
        <f>SUM(I35:I42)</f>
        <v>956.99999999999989</v>
      </c>
      <c r="J43" s="82"/>
      <c r="K43" s="82">
        <f>SUM(K35:K42)</f>
        <v>-828.33549081000001</v>
      </c>
      <c r="L43" s="82"/>
      <c r="M43" s="82">
        <f>SUM(M35:M42)</f>
        <v>-3.8000000000000003</v>
      </c>
      <c r="N43" s="82"/>
      <c r="O43" s="82">
        <f>SUM(O35:O42)</f>
        <v>371.46450919000006</v>
      </c>
      <c r="P43" s="79"/>
    </row>
    <row r="44" spans="3:16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84" spans="5:15">
      <c r="E84" s="81"/>
      <c r="F84" s="81"/>
      <c r="G84" s="81"/>
      <c r="H84" s="81"/>
      <c r="I84" s="81"/>
      <c r="J84" s="81"/>
      <c r="K84" s="81"/>
      <c r="L84" s="81"/>
      <c r="M84" s="81"/>
      <c r="N84" s="81"/>
      <c r="O84" s="81"/>
    </row>
  </sheetData>
  <mergeCells count="3">
    <mergeCell ref="C2:O2"/>
    <mergeCell ref="E7:M7"/>
    <mergeCell ref="E31:M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00B050"/>
  </sheetPr>
  <dimension ref="A1:N48"/>
  <sheetViews>
    <sheetView showGridLines="0" zoomScaleNormal="100" workbookViewId="0">
      <selection activeCell="E19" sqref="E19"/>
    </sheetView>
  </sheetViews>
  <sheetFormatPr defaultRowHeight="14.45"/>
  <cols>
    <col min="3" max="3" width="70.7109375" customWidth="1"/>
    <col min="4" max="4" width="1.7109375" customWidth="1"/>
    <col min="5" max="5" width="10.7109375" customWidth="1"/>
    <col min="6" max="6" width="1.7109375" customWidth="1"/>
    <col min="7" max="7" width="10.7109375" customWidth="1"/>
    <col min="8" max="8" width="1.7109375" customWidth="1"/>
    <col min="9" max="9" width="10.7109375" customWidth="1"/>
    <col min="10" max="10" width="1.7109375" customWidth="1"/>
    <col min="11" max="11" width="10.7109375" customWidth="1"/>
    <col min="12" max="12" width="1.7109375" customWidth="1"/>
    <col min="13" max="13" width="10.7109375" customWidth="1"/>
  </cols>
  <sheetData>
    <row r="1" spans="1:13" ht="12" customHeight="1">
      <c r="A1" s="129"/>
    </row>
    <row r="2" spans="1:13" ht="18.75" customHeight="1">
      <c r="A2" s="129"/>
      <c r="C2" s="259" t="s">
        <v>103</v>
      </c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3" ht="12" customHeight="1" thickBot="1"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12" customHeight="1">
      <c r="C4" s="14"/>
      <c r="D4" s="14"/>
      <c r="E4" s="263" t="s">
        <v>1</v>
      </c>
      <c r="F4" s="263"/>
      <c r="G4" s="263"/>
      <c r="H4" s="14"/>
      <c r="I4" s="14"/>
      <c r="J4" s="14" t="s">
        <v>2</v>
      </c>
      <c r="K4" s="14"/>
      <c r="L4" s="14"/>
      <c r="M4" s="5" t="s">
        <v>3</v>
      </c>
    </row>
    <row r="5" spans="1:13" ht="12" customHeight="1">
      <c r="C5" s="14"/>
      <c r="D5" s="15"/>
      <c r="E5" s="258" t="s">
        <v>4</v>
      </c>
      <c r="F5" s="258"/>
      <c r="G5" s="258"/>
      <c r="H5" s="15"/>
      <c r="I5" s="16"/>
      <c r="J5" s="16" t="s">
        <v>4</v>
      </c>
      <c r="K5" s="16"/>
      <c r="L5" s="14"/>
      <c r="M5" s="50" t="s">
        <v>5</v>
      </c>
    </row>
    <row r="6" spans="1:13" ht="12" customHeight="1">
      <c r="C6" s="170" t="s">
        <v>6</v>
      </c>
      <c r="D6" s="17"/>
      <c r="E6" s="207">
        <v>2023</v>
      </c>
      <c r="F6" s="207"/>
      <c r="G6" s="207">
        <v>2022</v>
      </c>
      <c r="H6" s="208"/>
      <c r="I6" s="207">
        <v>2023</v>
      </c>
      <c r="J6" s="207"/>
      <c r="K6" s="207">
        <v>2022</v>
      </c>
      <c r="L6" s="17"/>
      <c r="M6" s="206">
        <v>2022</v>
      </c>
    </row>
    <row r="7" spans="1:13" ht="12" customHeight="1">
      <c r="C7" s="126" t="s">
        <v>104</v>
      </c>
      <c r="E7" s="81">
        <v>-5.5999999999999819</v>
      </c>
      <c r="F7" s="81"/>
      <c r="G7" s="81">
        <v>7.4529560000000199</v>
      </c>
      <c r="H7" s="81"/>
      <c r="I7" s="81">
        <v>-63.516536570000035</v>
      </c>
      <c r="J7" s="81"/>
      <c r="K7" s="81">
        <v>-8.6354908099999701</v>
      </c>
      <c r="L7" s="81"/>
      <c r="M7" s="81">
        <v>-6.7043735600000876</v>
      </c>
    </row>
    <row r="8" spans="1:13" ht="12" customHeight="1">
      <c r="C8" s="127" t="s">
        <v>105</v>
      </c>
      <c r="E8" s="81">
        <v>86.5</v>
      </c>
      <c r="F8" s="81"/>
      <c r="G8" s="81">
        <v>64.3</v>
      </c>
      <c r="H8" s="81"/>
      <c r="I8" s="81">
        <v>209</v>
      </c>
      <c r="J8" s="81"/>
      <c r="K8" s="81">
        <v>271.8</v>
      </c>
      <c r="L8" s="81"/>
      <c r="M8" s="81">
        <v>354.20000000000005</v>
      </c>
    </row>
    <row r="9" spans="1:13" ht="12" customHeight="1">
      <c r="C9" s="127" t="s">
        <v>106</v>
      </c>
      <c r="E9" s="81">
        <v>-0.1</v>
      </c>
      <c r="F9" s="81"/>
      <c r="G9" s="81">
        <v>-0.8</v>
      </c>
      <c r="H9" s="81"/>
      <c r="I9" s="81">
        <v>-0.6</v>
      </c>
      <c r="J9" s="81"/>
      <c r="K9" s="81">
        <v>-1.6</v>
      </c>
      <c r="L9" s="81"/>
      <c r="M9" s="81">
        <v>4.9000000000000004</v>
      </c>
    </row>
    <row r="10" spans="1:13" ht="12" customHeight="1">
      <c r="C10" s="127" t="s">
        <v>20</v>
      </c>
      <c r="E10" s="81">
        <v>26.4</v>
      </c>
      <c r="F10" s="81"/>
      <c r="G10" s="81">
        <v>29.3</v>
      </c>
      <c r="H10" s="81"/>
      <c r="I10" s="81">
        <v>83.2</v>
      </c>
      <c r="J10" s="81"/>
      <c r="K10" s="81">
        <v>81.400000000000006</v>
      </c>
      <c r="L10" s="81"/>
      <c r="M10" s="81">
        <v>110.30000000000001</v>
      </c>
    </row>
    <row r="11" spans="1:13" ht="12" customHeight="1">
      <c r="C11" s="127" t="s">
        <v>107</v>
      </c>
      <c r="E11" s="81">
        <v>0</v>
      </c>
      <c r="F11" s="81"/>
      <c r="G11" s="81">
        <v>-0.5</v>
      </c>
      <c r="H11" s="81"/>
      <c r="I11" s="81">
        <v>0</v>
      </c>
      <c r="J11" s="81"/>
      <c r="K11" s="81">
        <v>-1</v>
      </c>
      <c r="L11" s="81"/>
      <c r="M11" s="81">
        <v>-1</v>
      </c>
    </row>
    <row r="12" spans="1:13" ht="12" customHeight="1">
      <c r="C12" s="127" t="s">
        <v>108</v>
      </c>
      <c r="E12" s="81">
        <v>-2.6</v>
      </c>
      <c r="F12" s="81"/>
      <c r="G12" s="81">
        <v>-4.5</v>
      </c>
      <c r="H12" s="81"/>
      <c r="I12" s="81">
        <v>-15.4</v>
      </c>
      <c r="J12" s="81"/>
      <c r="K12" s="81">
        <v>-18.3</v>
      </c>
      <c r="L12" s="81"/>
      <c r="M12" s="81">
        <v>-22.5</v>
      </c>
    </row>
    <row r="13" spans="1:13" ht="12" customHeight="1">
      <c r="C13" s="127" t="s">
        <v>109</v>
      </c>
      <c r="E13" s="81">
        <v>-0.1</v>
      </c>
      <c r="F13" s="81"/>
      <c r="G13" s="81">
        <v>0.3</v>
      </c>
      <c r="H13" s="81"/>
      <c r="I13" s="81">
        <v>11.700000000000001</v>
      </c>
      <c r="J13" s="81"/>
      <c r="K13" s="81">
        <v>3</v>
      </c>
      <c r="L13" s="81"/>
      <c r="M13" s="81">
        <v>6.6</v>
      </c>
    </row>
    <row r="14" spans="1:13" ht="12" customHeight="1">
      <c r="C14" s="127" t="s">
        <v>110</v>
      </c>
      <c r="E14" s="81">
        <v>-2.8</v>
      </c>
      <c r="F14" s="81"/>
      <c r="G14" s="81">
        <v>47.4</v>
      </c>
      <c r="H14" s="81"/>
      <c r="I14" s="81">
        <v>69.400000000000006</v>
      </c>
      <c r="J14" s="81"/>
      <c r="K14" s="81">
        <v>-23.6</v>
      </c>
      <c r="L14" s="81"/>
      <c r="M14" s="81">
        <v>-124.70000000000002</v>
      </c>
    </row>
    <row r="15" spans="1:13" ht="12" customHeight="1">
      <c r="C15" s="127" t="s">
        <v>111</v>
      </c>
      <c r="E15" s="81">
        <v>3.1</v>
      </c>
      <c r="F15" s="81"/>
      <c r="G15" s="81">
        <v>31</v>
      </c>
      <c r="H15" s="81"/>
      <c r="I15" s="81">
        <v>113.39999999999999</v>
      </c>
      <c r="J15" s="81"/>
      <c r="K15" s="81">
        <v>-14.600000000000001</v>
      </c>
      <c r="L15" s="81"/>
      <c r="M15" s="81">
        <v>31</v>
      </c>
    </row>
    <row r="16" spans="1:13" ht="12" customHeight="1">
      <c r="C16" s="127" t="s">
        <v>112</v>
      </c>
      <c r="E16" s="81">
        <v>-1.2</v>
      </c>
      <c r="F16" s="81"/>
      <c r="G16" s="81">
        <v>-11.700000000000001</v>
      </c>
      <c r="H16" s="81"/>
      <c r="I16" s="81">
        <v>5.8999999999999995</v>
      </c>
      <c r="J16" s="81"/>
      <c r="K16" s="81">
        <v>-5.9</v>
      </c>
      <c r="L16" s="81"/>
      <c r="M16" s="81">
        <v>1.1999999999999993</v>
      </c>
    </row>
    <row r="17" spans="3:14" ht="12" customHeight="1">
      <c r="C17" s="127" t="s">
        <v>113</v>
      </c>
      <c r="E17" s="81">
        <v>13.9</v>
      </c>
      <c r="F17" s="81"/>
      <c r="G17" s="81">
        <v>14.5</v>
      </c>
      <c r="H17" s="81"/>
      <c r="I17" s="81">
        <v>-59.4</v>
      </c>
      <c r="J17" s="81"/>
      <c r="K17" s="81">
        <v>12.200000000000001</v>
      </c>
      <c r="L17" s="81"/>
      <c r="M17" s="81">
        <v>29.1</v>
      </c>
    </row>
    <row r="18" spans="3:14" ht="12" customHeight="1">
      <c r="C18" s="127" t="s">
        <v>114</v>
      </c>
      <c r="E18" s="81">
        <v>0.1</v>
      </c>
      <c r="F18" s="81"/>
      <c r="G18" s="81">
        <v>1.1000000000000001</v>
      </c>
      <c r="H18" s="81"/>
      <c r="I18" s="81">
        <v>-2.2999999999999998</v>
      </c>
      <c r="J18" s="81"/>
      <c r="K18" s="81">
        <v>-9.9</v>
      </c>
      <c r="L18" s="81"/>
      <c r="M18" s="81">
        <v>-11.1</v>
      </c>
    </row>
    <row r="19" spans="3:14" ht="12" customHeight="1">
      <c r="C19" s="128" t="s">
        <v>115</v>
      </c>
      <c r="E19" s="82">
        <v>117.6</v>
      </c>
      <c r="F19" s="81"/>
      <c r="G19" s="82">
        <v>177.9</v>
      </c>
      <c r="H19" s="81"/>
      <c r="I19" s="82">
        <v>351.38346342999995</v>
      </c>
      <c r="J19" s="81"/>
      <c r="K19" s="82">
        <v>284.86450919000004</v>
      </c>
      <c r="L19" s="81"/>
      <c r="M19" s="82">
        <v>371.29562643999992</v>
      </c>
    </row>
    <row r="20" spans="3:14" ht="12" customHeight="1">
      <c r="C20" s="127" t="s">
        <v>116</v>
      </c>
      <c r="E20" s="81">
        <v>-70.400000000000006</v>
      </c>
      <c r="F20" s="81"/>
      <c r="G20" s="81">
        <v>-33.700000000000003</v>
      </c>
      <c r="H20" s="81"/>
      <c r="I20" s="81">
        <v>-148.1</v>
      </c>
      <c r="J20" s="81"/>
      <c r="K20" s="81">
        <v>-81.400000000000006</v>
      </c>
      <c r="L20" s="81"/>
      <c r="M20" s="81">
        <v>-106.4</v>
      </c>
    </row>
    <row r="21" spans="3:14" ht="12" customHeight="1">
      <c r="C21" s="127" t="s">
        <v>117</v>
      </c>
      <c r="E21" s="81">
        <v>-11.5</v>
      </c>
      <c r="F21" s="81"/>
      <c r="G21" s="81">
        <v>-13.2</v>
      </c>
      <c r="H21" s="81"/>
      <c r="I21" s="81">
        <v>-64.7</v>
      </c>
      <c r="J21" s="81"/>
      <c r="K21" s="81">
        <v>-40</v>
      </c>
      <c r="L21" s="81"/>
      <c r="M21" s="81">
        <v>-48.6</v>
      </c>
    </row>
    <row r="22" spans="3:14" ht="12" customHeight="1">
      <c r="C22" s="127" t="s">
        <v>118</v>
      </c>
      <c r="E22" s="81">
        <v>-2.1</v>
      </c>
      <c r="F22" s="81"/>
      <c r="G22" s="81">
        <v>-2.8</v>
      </c>
      <c r="H22" s="81"/>
      <c r="I22" s="81">
        <v>-7.3000000000000007</v>
      </c>
      <c r="J22" s="81"/>
      <c r="K22" s="81">
        <v>-7.7</v>
      </c>
      <c r="L22" s="81"/>
      <c r="M22" s="81">
        <v>-9.8000000000000007</v>
      </c>
    </row>
    <row r="23" spans="3:14" ht="12" customHeight="1">
      <c r="C23" s="127" t="s">
        <v>119</v>
      </c>
      <c r="E23" s="81">
        <v>0</v>
      </c>
      <c r="F23" s="81"/>
      <c r="G23" s="81">
        <v>0</v>
      </c>
      <c r="H23" s="81"/>
      <c r="I23" s="81">
        <v>0</v>
      </c>
      <c r="J23" s="81"/>
      <c r="K23" s="81">
        <v>0</v>
      </c>
      <c r="L23" s="81"/>
      <c r="M23" s="81">
        <v>1.8</v>
      </c>
    </row>
    <row r="24" spans="3:14" ht="12" customHeight="1">
      <c r="C24" s="51" t="s">
        <v>120</v>
      </c>
      <c r="E24" s="81">
        <v>0</v>
      </c>
      <c r="F24" s="81"/>
      <c r="G24" s="81">
        <v>0.9</v>
      </c>
      <c r="H24" s="81"/>
      <c r="I24" s="81">
        <v>0</v>
      </c>
      <c r="J24" s="81"/>
      <c r="K24" s="81">
        <v>1.3</v>
      </c>
      <c r="L24" s="81"/>
      <c r="M24" s="81">
        <v>1.2</v>
      </c>
    </row>
    <row r="25" spans="3:14" ht="12" customHeight="1">
      <c r="C25" s="128" t="s">
        <v>121</v>
      </c>
      <c r="E25" s="82">
        <v>-84</v>
      </c>
      <c r="F25" s="81"/>
      <c r="G25" s="82">
        <v>-48.8</v>
      </c>
      <c r="H25" s="81"/>
      <c r="I25" s="82">
        <v>-220.10000000000002</v>
      </c>
      <c r="J25" s="81"/>
      <c r="K25" s="82">
        <v>-127.8</v>
      </c>
      <c r="L25" s="81"/>
      <c r="M25" s="82">
        <v>-161.80000000000001</v>
      </c>
    </row>
    <row r="26" spans="3:14" ht="12" customHeight="1">
      <c r="C26" s="127" t="s">
        <v>122</v>
      </c>
      <c r="E26" s="81">
        <v>-37.4</v>
      </c>
      <c r="F26" s="81"/>
      <c r="G26" s="81">
        <v>-24.7</v>
      </c>
      <c r="H26" s="81"/>
      <c r="I26" s="81">
        <v>-70.5</v>
      </c>
      <c r="J26" s="81"/>
      <c r="K26" s="81">
        <v>-66.5</v>
      </c>
      <c r="L26" s="81"/>
      <c r="M26" s="81">
        <v>-90.5</v>
      </c>
      <c r="N26" s="9"/>
    </row>
    <row r="27" spans="3:14" ht="12" customHeight="1">
      <c r="C27" s="250" t="s">
        <v>123</v>
      </c>
      <c r="E27" s="81">
        <v>69.2</v>
      </c>
      <c r="F27" s="81"/>
      <c r="G27" s="81">
        <v>0</v>
      </c>
      <c r="H27" s="81"/>
      <c r="I27" s="81">
        <v>501.7</v>
      </c>
      <c r="J27" s="81"/>
      <c r="K27" s="81">
        <v>0</v>
      </c>
      <c r="L27" s="81"/>
      <c r="M27" s="81">
        <v>47.1</v>
      </c>
      <c r="N27" s="9"/>
    </row>
    <row r="28" spans="3:14" ht="12" customHeight="1">
      <c r="C28" s="127" t="s">
        <v>124</v>
      </c>
      <c r="E28" s="81">
        <v>-80</v>
      </c>
      <c r="F28" s="81"/>
      <c r="G28" s="81">
        <v>-143.80000000000001</v>
      </c>
      <c r="H28" s="81"/>
      <c r="I28" s="81">
        <v>-786.6</v>
      </c>
      <c r="J28" s="81"/>
      <c r="K28" s="81">
        <v>-143.80000000000001</v>
      </c>
      <c r="L28" s="81"/>
      <c r="M28" s="81">
        <v>-170.10000000000002</v>
      </c>
      <c r="N28" s="9"/>
    </row>
    <row r="29" spans="3:14" ht="12" customHeight="1">
      <c r="C29" s="127" t="s">
        <v>125</v>
      </c>
      <c r="E29" s="81">
        <v>39.799999999999997</v>
      </c>
      <c r="F29" s="81"/>
      <c r="G29" s="81">
        <v>13.6</v>
      </c>
      <c r="H29" s="81"/>
      <c r="I29" s="81">
        <v>39.799999999999997</v>
      </c>
      <c r="J29" s="81"/>
      <c r="K29" s="81">
        <v>96.699999999999989</v>
      </c>
      <c r="L29" s="81"/>
      <c r="M29" s="81">
        <v>241.39999999999998</v>
      </c>
      <c r="N29" s="9"/>
    </row>
    <row r="30" spans="3:14" ht="12" customHeight="1">
      <c r="C30" s="185" t="s">
        <v>126</v>
      </c>
      <c r="E30" s="81">
        <v>-1.3</v>
      </c>
      <c r="F30" s="81"/>
      <c r="G30" s="81">
        <v>0</v>
      </c>
      <c r="H30" s="81"/>
      <c r="I30" s="81">
        <v>-1.3</v>
      </c>
      <c r="K30" s="81">
        <v>-0.4</v>
      </c>
      <c r="L30" s="81"/>
      <c r="M30" s="81">
        <v>-0.4</v>
      </c>
      <c r="N30" s="9"/>
    </row>
    <row r="31" spans="3:14" ht="12" customHeight="1">
      <c r="C31" s="127" t="s">
        <v>127</v>
      </c>
      <c r="E31" s="81">
        <v>-8</v>
      </c>
      <c r="F31" s="81"/>
      <c r="G31" s="81">
        <v>-8.8000000000000007</v>
      </c>
      <c r="H31" s="81"/>
      <c r="I31" s="81">
        <v>-24.2</v>
      </c>
      <c r="J31" s="81"/>
      <c r="K31" s="81">
        <v>-27.2</v>
      </c>
      <c r="L31" s="81"/>
      <c r="M31" s="81">
        <v>-36.1</v>
      </c>
      <c r="N31" s="9"/>
    </row>
    <row r="32" spans="3:14" ht="12" customHeight="1">
      <c r="C32" s="127" t="s">
        <v>128</v>
      </c>
      <c r="E32" s="81">
        <v>-1.9</v>
      </c>
      <c r="F32" s="81"/>
      <c r="G32" s="81">
        <v>-1.5</v>
      </c>
      <c r="H32" s="81"/>
      <c r="I32" s="81">
        <v>-5.3</v>
      </c>
      <c r="J32" s="81"/>
      <c r="K32" s="81">
        <v>-5</v>
      </c>
      <c r="L32" s="81"/>
      <c r="M32" s="81">
        <v>-6.4</v>
      </c>
      <c r="N32" s="9"/>
    </row>
    <row r="33" spans="3:14" ht="12" customHeight="1">
      <c r="C33" s="185" t="s">
        <v>129</v>
      </c>
      <c r="E33" s="81">
        <v>4.8</v>
      </c>
      <c r="F33" s="81"/>
      <c r="G33" s="81">
        <v>-4.5999999999999996</v>
      </c>
      <c r="H33" s="81"/>
      <c r="I33" s="81">
        <v>7.3</v>
      </c>
      <c r="J33" s="81"/>
      <c r="K33" s="81">
        <v>-1.7999999999999998</v>
      </c>
      <c r="L33" s="81"/>
      <c r="M33" s="81">
        <v>-0.69999999999999973</v>
      </c>
      <c r="N33" s="9"/>
    </row>
    <row r="34" spans="3:14" ht="12" customHeight="1">
      <c r="C34" s="128" t="s">
        <v>130</v>
      </c>
      <c r="E34" s="82">
        <v>-14.799999999999997</v>
      </c>
      <c r="F34" s="81"/>
      <c r="G34" s="82">
        <v>-169.8</v>
      </c>
      <c r="H34" s="81"/>
      <c r="I34" s="82">
        <v>-339.1</v>
      </c>
      <c r="J34" s="81"/>
      <c r="K34" s="82">
        <v>-148.00000000000003</v>
      </c>
      <c r="L34" s="81"/>
      <c r="M34" s="82">
        <v>-15.700000000000051</v>
      </c>
    </row>
    <row r="35" spans="3:14" ht="12" customHeight="1">
      <c r="C35" s="127" t="s">
        <v>131</v>
      </c>
      <c r="E35" s="81">
        <v>18.899999999999999</v>
      </c>
      <c r="F35" s="81"/>
      <c r="G35" s="81">
        <v>-40.699999999999989</v>
      </c>
      <c r="H35" s="81"/>
      <c r="I35" s="81">
        <v>-207.8165365700001</v>
      </c>
      <c r="J35" s="81"/>
      <c r="K35" s="81">
        <v>9.0645091899999954</v>
      </c>
      <c r="L35" s="81"/>
      <c r="M35" s="81">
        <v>193.79562643999986</v>
      </c>
    </row>
    <row r="36" spans="3:14" ht="12" customHeight="1">
      <c r="C36" s="127" t="s">
        <v>132</v>
      </c>
      <c r="E36" s="81">
        <v>137.08041987279535</v>
      </c>
      <c r="F36" s="81"/>
      <c r="G36" s="81">
        <v>219.79914441279527</v>
      </c>
      <c r="H36" s="81"/>
      <c r="I36" s="81">
        <v>363.78321766279532</v>
      </c>
      <c r="J36" s="81"/>
      <c r="K36" s="81">
        <v>169.98759122279543</v>
      </c>
      <c r="L36" s="81"/>
      <c r="M36" s="81">
        <v>169.98759122279543</v>
      </c>
    </row>
    <row r="37" spans="3:14" ht="12" customHeight="1">
      <c r="C37" s="128" t="s">
        <v>133</v>
      </c>
      <c r="E37" s="82">
        <v>155.98041987279535</v>
      </c>
      <c r="F37" s="81"/>
      <c r="G37" s="82">
        <v>179.09914441279528</v>
      </c>
      <c r="H37" s="79"/>
      <c r="I37" s="82">
        <v>155.96668109279523</v>
      </c>
      <c r="J37" s="79"/>
      <c r="K37" s="82">
        <v>179.05210041279543</v>
      </c>
      <c r="L37" s="79"/>
      <c r="M37" s="82">
        <v>363.78321766279532</v>
      </c>
    </row>
    <row r="38" spans="3:14" ht="12" customHeight="1"/>
    <row r="39" spans="3:14" ht="12" customHeight="1">
      <c r="E39" s="9"/>
    </row>
    <row r="40" spans="3:14" ht="12" customHeight="1">
      <c r="C40" s="139"/>
      <c r="E40" s="177"/>
      <c r="F40" s="193"/>
      <c r="G40" s="177"/>
      <c r="H40" s="177"/>
      <c r="I40" s="177"/>
      <c r="J40" s="193"/>
      <c r="K40" s="177"/>
      <c r="L40" s="2"/>
      <c r="M40" s="2"/>
    </row>
    <row r="41" spans="3:14" ht="12" customHeight="1">
      <c r="E41" s="177"/>
      <c r="F41" s="193"/>
      <c r="G41" s="177"/>
      <c r="H41" s="177"/>
      <c r="I41" s="177"/>
      <c r="J41" s="193"/>
      <c r="K41" s="177"/>
      <c r="M41" s="139"/>
    </row>
    <row r="42" spans="3:14" ht="12" customHeight="1"/>
    <row r="43" spans="3:14" ht="12" customHeight="1"/>
    <row r="44" spans="3:14" ht="12" customHeight="1">
      <c r="C44" s="51"/>
      <c r="E44" s="160"/>
      <c r="I44" s="160"/>
    </row>
    <row r="45" spans="3:14" ht="12" customHeight="1">
      <c r="C45" s="51"/>
      <c r="E45" s="164"/>
    </row>
    <row r="46" spans="3:14" ht="12" customHeight="1"/>
    <row r="48" spans="3:14">
      <c r="E48" s="233"/>
    </row>
  </sheetData>
  <mergeCells count="3">
    <mergeCell ref="E4:G4"/>
    <mergeCell ref="E5:G5"/>
    <mergeCell ref="C2:M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>
    <tabColor rgb="FF00B050"/>
  </sheetPr>
  <dimension ref="C1:O63"/>
  <sheetViews>
    <sheetView showGridLines="0" zoomScaleNormal="100" workbookViewId="0">
      <selection activeCell="G10" sqref="G10"/>
    </sheetView>
  </sheetViews>
  <sheetFormatPr defaultColWidth="8.7109375" defaultRowHeight="13.9"/>
  <cols>
    <col min="1" max="2" width="8.7109375" style="5"/>
    <col min="3" max="3" width="59.7109375" style="5" customWidth="1"/>
    <col min="4" max="4" width="1.7109375" style="5" customWidth="1"/>
    <col min="5" max="5" width="10.7109375" style="5" customWidth="1"/>
    <col min="6" max="6" width="1.7109375" style="5" customWidth="1"/>
    <col min="7" max="7" width="10.7109375" style="5" customWidth="1"/>
    <col min="8" max="8" width="1.7109375" style="5" customWidth="1"/>
    <col min="9" max="9" width="10.7109375" style="5" customWidth="1"/>
    <col min="10" max="10" width="1.7109375" style="5" customWidth="1"/>
    <col min="11" max="11" width="10.7109375" style="5" customWidth="1"/>
    <col min="12" max="12" width="1.7109375" style="5" customWidth="1"/>
    <col min="13" max="13" width="10.7109375" style="5" customWidth="1"/>
    <col min="14" max="14" width="1.7109375" style="5" customWidth="1"/>
    <col min="15" max="15" width="10.7109375" style="5" customWidth="1"/>
    <col min="16" max="16384" width="8.7109375" style="5"/>
  </cols>
  <sheetData>
    <row r="1" spans="3:15" ht="12" customHeight="1"/>
    <row r="2" spans="3:15" ht="12" customHeight="1" thickBot="1">
      <c r="C2" s="216" t="s">
        <v>134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251"/>
      <c r="O2" s="251"/>
    </row>
    <row r="3" spans="3:15" ht="12" customHeight="1">
      <c r="C3" s="94"/>
      <c r="D3" s="94"/>
      <c r="E3" s="94"/>
      <c r="F3" s="94"/>
      <c r="G3" s="264" t="s">
        <v>1</v>
      </c>
      <c r="H3" s="264"/>
      <c r="I3" s="264"/>
      <c r="J3" s="209"/>
      <c r="K3" s="264" t="s">
        <v>2</v>
      </c>
      <c r="L3" s="264"/>
      <c r="M3" s="264"/>
      <c r="N3" s="252"/>
      <c r="O3" s="209" t="s">
        <v>3</v>
      </c>
    </row>
    <row r="4" spans="3:15" ht="12" customHeight="1">
      <c r="C4" s="94"/>
      <c r="D4" s="94"/>
      <c r="E4" s="94"/>
      <c r="F4" s="94"/>
      <c r="G4" s="265" t="s">
        <v>4</v>
      </c>
      <c r="H4" s="265"/>
      <c r="I4" s="265"/>
      <c r="J4" s="209"/>
      <c r="K4" s="265" t="s">
        <v>4</v>
      </c>
      <c r="L4" s="265"/>
      <c r="M4" s="265"/>
      <c r="N4" s="252"/>
      <c r="O4" s="253" t="s">
        <v>5</v>
      </c>
    </row>
    <row r="5" spans="3:15" ht="12" customHeight="1">
      <c r="C5" s="168" t="s">
        <v>135</v>
      </c>
      <c r="D5" s="111"/>
      <c r="E5" s="111"/>
      <c r="F5" s="94"/>
      <c r="G5" s="55">
        <v>2023</v>
      </c>
      <c r="H5" s="56"/>
      <c r="I5" s="57">
        <v>2022</v>
      </c>
      <c r="J5" s="209"/>
      <c r="K5" s="254">
        <v>2023</v>
      </c>
      <c r="L5" s="254"/>
      <c r="M5" s="254">
        <v>2022</v>
      </c>
      <c r="N5" s="209"/>
      <c r="O5" s="254">
        <v>2022</v>
      </c>
    </row>
    <row r="6" spans="3:15" ht="12" customHeight="1">
      <c r="C6" s="94" t="s">
        <v>18</v>
      </c>
      <c r="D6" s="51"/>
      <c r="E6" s="51"/>
      <c r="F6" s="51"/>
      <c r="G6" s="51"/>
      <c r="H6" s="88"/>
      <c r="I6" s="88"/>
      <c r="J6" s="88"/>
      <c r="K6" s="88"/>
      <c r="L6" s="88"/>
      <c r="M6" s="88"/>
      <c r="N6" s="89"/>
      <c r="O6" s="88"/>
    </row>
    <row r="7" spans="3:15" ht="12" customHeight="1">
      <c r="C7" s="60" t="s">
        <v>136</v>
      </c>
      <c r="D7" s="51"/>
      <c r="E7" s="51"/>
      <c r="F7" s="51"/>
      <c r="G7" s="51"/>
      <c r="H7" s="88"/>
      <c r="I7" s="88"/>
      <c r="J7" s="88"/>
      <c r="K7" s="88"/>
      <c r="L7" s="88"/>
      <c r="M7" s="88"/>
      <c r="N7" s="89"/>
      <c r="O7" s="88"/>
    </row>
    <row r="8" spans="3:15" ht="12" customHeight="1">
      <c r="C8" s="51" t="s">
        <v>137</v>
      </c>
      <c r="D8" s="51"/>
      <c r="E8" s="51"/>
      <c r="F8" s="51"/>
      <c r="G8" s="88">
        <v>184.8</v>
      </c>
      <c r="H8" s="88"/>
      <c r="I8" s="88">
        <v>216.5</v>
      </c>
      <c r="J8" s="88"/>
      <c r="K8" s="88">
        <v>543.4</v>
      </c>
      <c r="L8" s="88"/>
      <c r="M8" s="88">
        <v>566.6</v>
      </c>
      <c r="N8" s="89"/>
      <c r="O8" s="88">
        <v>817.19999999999993</v>
      </c>
    </row>
    <row r="9" spans="3:15" ht="12" customHeight="1">
      <c r="C9" s="51" t="s">
        <v>138</v>
      </c>
      <c r="D9" s="51"/>
      <c r="E9" s="51"/>
      <c r="F9" s="51"/>
      <c r="G9" s="88">
        <v>125.70000000000003</v>
      </c>
      <c r="H9" s="88"/>
      <c r="I9" s="88">
        <v>116.10000000000001</v>
      </c>
      <c r="J9" s="88"/>
      <c r="K9" s="88">
        <v>310.40000000000003</v>
      </c>
      <c r="L9" s="88"/>
      <c r="M9" s="88">
        <v>301.60000000000002</v>
      </c>
      <c r="N9" s="89"/>
      <c r="O9" s="88">
        <v>446.69999999999993</v>
      </c>
    </row>
    <row r="10" spans="3:15" ht="12" customHeight="1">
      <c r="C10" s="51" t="s">
        <v>139</v>
      </c>
      <c r="D10" s="51"/>
      <c r="E10" s="51"/>
      <c r="F10" s="51"/>
      <c r="G10" s="88">
        <v>20.500000000000036</v>
      </c>
      <c r="H10" s="88"/>
      <c r="I10" s="88">
        <v>32.600000000000016</v>
      </c>
      <c r="J10" s="88"/>
      <c r="K10" s="88">
        <v>24.100000000000037</v>
      </c>
      <c r="L10" s="88"/>
      <c r="M10" s="88">
        <v>51.300000000000026</v>
      </c>
      <c r="N10" s="89"/>
      <c r="O10" s="88">
        <v>108.79999999999993</v>
      </c>
    </row>
    <row r="11" spans="3:15" ht="12" customHeight="1">
      <c r="C11" s="94"/>
      <c r="D11" s="51"/>
      <c r="E11" s="51"/>
      <c r="F11" s="51"/>
      <c r="G11" s="88"/>
      <c r="H11" s="88"/>
      <c r="I11" s="88"/>
      <c r="J11" s="88"/>
      <c r="K11" s="88"/>
      <c r="L11" s="88"/>
      <c r="M11" s="88"/>
      <c r="N11" s="89"/>
      <c r="O11" s="88"/>
    </row>
    <row r="12" spans="3:15" ht="12" customHeight="1">
      <c r="C12" s="60" t="s">
        <v>140</v>
      </c>
      <c r="D12" s="209"/>
      <c r="E12" s="51"/>
      <c r="F12" s="51"/>
      <c r="G12" s="52"/>
      <c r="H12" s="52"/>
      <c r="I12" s="52"/>
      <c r="J12" s="52"/>
      <c r="K12" s="52"/>
      <c r="L12" s="52"/>
      <c r="M12" s="52"/>
      <c r="N12" s="52"/>
      <c r="O12" s="52"/>
    </row>
    <row r="13" spans="3:15" ht="12" customHeight="1">
      <c r="C13" s="51" t="s">
        <v>8</v>
      </c>
      <c r="D13" s="209"/>
      <c r="E13" s="51"/>
      <c r="F13" s="51"/>
      <c r="G13" s="52">
        <v>157.30000000000001</v>
      </c>
      <c r="H13" s="52"/>
      <c r="I13" s="52">
        <v>198.5</v>
      </c>
      <c r="J13" s="52"/>
      <c r="K13" s="52">
        <v>456.4</v>
      </c>
      <c r="L13" s="52"/>
      <c r="M13" s="52">
        <v>608.40000000000009</v>
      </c>
      <c r="N13" s="52"/>
      <c r="O13" s="52">
        <v>825.0999999999998</v>
      </c>
    </row>
    <row r="14" spans="3:15" ht="12" customHeight="1">
      <c r="C14" s="51" t="s">
        <v>141</v>
      </c>
      <c r="D14" s="209"/>
      <c r="E14" s="51"/>
      <c r="F14" s="51"/>
      <c r="G14" s="52">
        <v>11.699999999999998</v>
      </c>
      <c r="H14" s="52"/>
      <c r="I14" s="52">
        <v>33.800000000000011</v>
      </c>
      <c r="J14" s="52"/>
      <c r="K14" s="88">
        <v>20.699999999999974</v>
      </c>
      <c r="L14" s="52"/>
      <c r="M14" s="52">
        <v>71.200000000000088</v>
      </c>
      <c r="N14" s="52"/>
      <c r="O14" s="52">
        <v>117.0999999999998</v>
      </c>
    </row>
    <row r="15" spans="3:15" ht="12" customHeight="1">
      <c r="C15" s="51" t="s">
        <v>142</v>
      </c>
      <c r="D15" s="209"/>
      <c r="E15" s="51"/>
      <c r="F15" s="51"/>
      <c r="G15" s="52">
        <v>-17.299999999999997</v>
      </c>
      <c r="H15" s="52"/>
      <c r="I15" s="52">
        <v>-28.1</v>
      </c>
      <c r="J15" s="52"/>
      <c r="K15" s="52">
        <v>-78.000000000000014</v>
      </c>
      <c r="L15" s="52"/>
      <c r="M15" s="52">
        <v>-81.5</v>
      </c>
      <c r="N15" s="52"/>
      <c r="O15" s="52">
        <v>-112.7</v>
      </c>
    </row>
    <row r="16" spans="3:15" ht="12" customHeight="1">
      <c r="C16" s="51" t="s">
        <v>104</v>
      </c>
      <c r="D16" s="209"/>
      <c r="E16" s="51"/>
      <c r="F16" s="51"/>
      <c r="G16" s="52">
        <v>-5.5999999999999819</v>
      </c>
      <c r="H16" s="52"/>
      <c r="I16" s="52">
        <v>7.4529560000000199</v>
      </c>
      <c r="J16" s="52"/>
      <c r="K16" s="52">
        <v>-63.516536570000035</v>
      </c>
      <c r="L16" s="52"/>
      <c r="M16" s="52">
        <v>-8.6354908099999701</v>
      </c>
      <c r="N16" s="52"/>
      <c r="O16" s="52">
        <v>-6.7043735600000876</v>
      </c>
    </row>
    <row r="17" spans="3:15" ht="12" customHeight="1">
      <c r="C17" s="51" t="s">
        <v>143</v>
      </c>
      <c r="D17" s="209"/>
      <c r="E17" s="51"/>
      <c r="F17" s="51"/>
      <c r="G17" s="52">
        <v>-1.2000000000000002</v>
      </c>
      <c r="H17" s="52"/>
      <c r="I17" s="52">
        <v>-4.9000000000000004</v>
      </c>
      <c r="J17" s="52"/>
      <c r="K17" s="52">
        <v>-11.4</v>
      </c>
      <c r="L17" s="52"/>
      <c r="M17" s="52">
        <v>-19.2</v>
      </c>
      <c r="N17" s="52"/>
      <c r="O17" s="52">
        <v>-26.1</v>
      </c>
    </row>
    <row r="18" spans="3:15" ht="12" customHeight="1">
      <c r="C18" s="51" t="s">
        <v>144</v>
      </c>
      <c r="D18" s="209"/>
      <c r="E18" s="51"/>
      <c r="F18" s="51"/>
      <c r="G18" s="52">
        <v>-6.7999999999999821</v>
      </c>
      <c r="H18" s="52"/>
      <c r="I18" s="52">
        <v>2.5529560000000195</v>
      </c>
      <c r="J18" s="52"/>
      <c r="K18" s="52">
        <v>-74.916536570000034</v>
      </c>
      <c r="L18" s="52"/>
      <c r="M18" s="52">
        <v>-27.835490809999968</v>
      </c>
      <c r="N18" s="52"/>
      <c r="O18" s="52">
        <v>-32.804373560000087</v>
      </c>
    </row>
    <row r="19" spans="3:15" ht="12" customHeight="1">
      <c r="C19" s="51" t="s">
        <v>145</v>
      </c>
      <c r="D19" s="209"/>
      <c r="E19" s="51"/>
      <c r="F19" s="51"/>
      <c r="G19" s="112">
        <v>-7.4558056127847832E-3</v>
      </c>
      <c r="H19" s="112"/>
      <c r="I19" s="112">
        <v>3.8700449552958437E-3</v>
      </c>
      <c r="J19" s="112"/>
      <c r="K19" s="112">
        <v>-8.2250759386532563E-2</v>
      </c>
      <c r="L19" s="112"/>
      <c r="M19" s="112">
        <v>-5.4312380875351556E-2</v>
      </c>
      <c r="N19" s="112"/>
      <c r="O19" s="112">
        <v>-5.5373793841661155E-2</v>
      </c>
    </row>
    <row r="20" spans="3:15" ht="12" customHeight="1">
      <c r="C20" s="60"/>
      <c r="D20" s="209"/>
      <c r="E20" s="51"/>
      <c r="F20" s="51"/>
      <c r="G20" s="51"/>
      <c r="H20" s="52"/>
      <c r="I20" s="52"/>
      <c r="J20" s="52"/>
      <c r="K20" s="52"/>
      <c r="L20" s="52"/>
      <c r="M20" s="52"/>
      <c r="N20" s="52"/>
      <c r="O20" s="52"/>
    </row>
    <row r="21" spans="3:15" ht="12" customHeight="1">
      <c r="C21" s="60" t="s">
        <v>146</v>
      </c>
      <c r="D21" s="209"/>
      <c r="E21" s="51"/>
      <c r="F21" s="51"/>
      <c r="G21" s="94"/>
      <c r="H21" s="52"/>
      <c r="I21" s="52"/>
      <c r="J21" s="52"/>
      <c r="K21" s="52"/>
      <c r="L21" s="52"/>
      <c r="M21" s="52"/>
      <c r="N21" s="52"/>
      <c r="O21" s="52"/>
    </row>
    <row r="22" spans="3:15" ht="12" customHeight="1">
      <c r="C22" s="51" t="s">
        <v>115</v>
      </c>
      <c r="D22" s="209"/>
      <c r="E22" s="51"/>
      <c r="F22" s="51"/>
      <c r="G22" s="102">
        <v>117.6</v>
      </c>
      <c r="H22" s="52"/>
      <c r="I22" s="52">
        <v>177.9</v>
      </c>
      <c r="J22" s="52"/>
      <c r="K22" s="102">
        <v>351.38346342999995</v>
      </c>
      <c r="L22" s="52"/>
      <c r="M22" s="52">
        <v>284.86450919000004</v>
      </c>
      <c r="N22" s="52"/>
      <c r="O22" s="52">
        <v>371.29562643999992</v>
      </c>
    </row>
    <row r="23" spans="3:15" ht="12" customHeight="1">
      <c r="C23" s="51" t="s">
        <v>147</v>
      </c>
      <c r="D23" s="209"/>
      <c r="E23" s="51"/>
      <c r="F23" s="51"/>
      <c r="G23" s="52">
        <v>70.400000000000006</v>
      </c>
      <c r="H23" s="52"/>
      <c r="I23" s="52">
        <v>33.700000000000003</v>
      </c>
      <c r="J23" s="52"/>
      <c r="K23" s="52">
        <v>148.1</v>
      </c>
      <c r="L23" s="52"/>
      <c r="M23" s="52">
        <v>81.400000000000006</v>
      </c>
      <c r="N23" s="52"/>
      <c r="O23" s="52">
        <v>106.4</v>
      </c>
    </row>
    <row r="24" spans="3:15" ht="12" customHeight="1">
      <c r="C24" s="51" t="s">
        <v>148</v>
      </c>
      <c r="D24" s="209"/>
      <c r="E24" s="51"/>
      <c r="F24" s="51"/>
      <c r="G24" s="52">
        <v>12.600000000000001</v>
      </c>
      <c r="H24" s="52"/>
      <c r="I24" s="52">
        <v>9.5</v>
      </c>
      <c r="J24" s="52"/>
      <c r="K24" s="52">
        <v>65.300000000000011</v>
      </c>
      <c r="L24" s="52"/>
      <c r="M24" s="52">
        <v>44.6</v>
      </c>
      <c r="N24" s="52"/>
      <c r="O24" s="52">
        <v>50.199999999999996</v>
      </c>
    </row>
    <row r="25" spans="3:15" ht="12" customHeight="1">
      <c r="C25" s="51" t="s">
        <v>149</v>
      </c>
      <c r="D25" s="209"/>
      <c r="E25" s="51"/>
      <c r="F25" s="51"/>
      <c r="G25" s="52">
        <v>1766.3</v>
      </c>
      <c r="H25" s="52"/>
      <c r="I25" s="52">
        <v>1719.4999999999995</v>
      </c>
      <c r="J25" s="52"/>
      <c r="K25" s="52">
        <v>1766.3</v>
      </c>
      <c r="L25" s="52"/>
      <c r="M25" s="52">
        <v>1719.4999999999995</v>
      </c>
      <c r="N25" s="52"/>
      <c r="O25" s="52">
        <v>1953.3000000000002</v>
      </c>
    </row>
    <row r="26" spans="3:15" ht="12" customHeight="1">
      <c r="C26" s="51" t="s">
        <v>34</v>
      </c>
      <c r="D26" s="209"/>
      <c r="E26" s="51"/>
      <c r="F26" s="51"/>
      <c r="G26" s="52">
        <v>156</v>
      </c>
      <c r="H26" s="52"/>
      <c r="I26" s="52">
        <v>179.1</v>
      </c>
      <c r="J26" s="52"/>
      <c r="K26" s="52">
        <v>156</v>
      </c>
      <c r="L26" s="52"/>
      <c r="M26" s="52">
        <v>179.1</v>
      </c>
      <c r="N26" s="52"/>
      <c r="O26" s="52">
        <v>363.8</v>
      </c>
    </row>
    <row r="27" spans="3:15" ht="12" customHeight="1">
      <c r="C27" s="51" t="s">
        <v>150</v>
      </c>
      <c r="D27" s="209"/>
      <c r="E27" s="51"/>
      <c r="F27" s="51"/>
      <c r="G27" s="255">
        <v>571.40000000000009</v>
      </c>
      <c r="H27" s="52"/>
      <c r="I27" s="52">
        <v>772.99999999999989</v>
      </c>
      <c r="J27" s="52"/>
      <c r="K27" s="102">
        <v>571.40000000000009</v>
      </c>
      <c r="L27" s="52"/>
      <c r="M27" s="52">
        <v>772.99999999999989</v>
      </c>
      <c r="N27" s="52"/>
      <c r="O27" s="52">
        <v>616.70000000000005</v>
      </c>
    </row>
    <row r="28" spans="3:15" ht="12" customHeight="1">
      <c r="C28" s="95" t="s">
        <v>151</v>
      </c>
      <c r="D28" s="95"/>
      <c r="E28" s="95"/>
      <c r="F28" s="51"/>
      <c r="G28" s="151">
        <v>654.80000000000007</v>
      </c>
      <c r="H28" s="152"/>
      <c r="I28" s="152">
        <v>861.5999999999998</v>
      </c>
      <c r="J28" s="152"/>
      <c r="K28" s="151">
        <v>654.80000000000007</v>
      </c>
      <c r="L28" s="152"/>
      <c r="M28" s="152">
        <v>861.5999999999998</v>
      </c>
      <c r="N28" s="152"/>
      <c r="O28" s="152">
        <v>703.9</v>
      </c>
    </row>
    <row r="29" spans="3:15" ht="12" customHeight="1">
      <c r="C29" s="153"/>
      <c r="K29" s="134"/>
    </row>
    <row r="30" spans="3:15" ht="12" customHeight="1"/>
    <row r="31" spans="3:15" ht="12" customHeight="1"/>
    <row r="32" spans="3:15" ht="12" customHeight="1">
      <c r="G32" s="167"/>
    </row>
    <row r="33" spans="7:12" ht="12" customHeight="1"/>
    <row r="34" spans="7:12" ht="11.1" customHeight="1">
      <c r="G34" s="52"/>
      <c r="H34" s="52"/>
      <c r="I34" s="52"/>
      <c r="J34" s="52"/>
      <c r="K34" s="52"/>
      <c r="L34" s="52"/>
    </row>
    <row r="35" spans="7:12" ht="11.1" customHeight="1">
      <c r="G35" s="52"/>
      <c r="H35" s="52"/>
      <c r="I35" s="52"/>
      <c r="J35" s="52"/>
      <c r="K35" s="52"/>
      <c r="L35" s="52"/>
    </row>
    <row r="36" spans="7:12" ht="11.1" customHeight="1">
      <c r="G36" s="52"/>
      <c r="H36" s="52"/>
      <c r="I36" s="52"/>
      <c r="J36" s="52"/>
      <c r="K36" s="52"/>
      <c r="L36" s="52"/>
    </row>
    <row r="37" spans="7:12" ht="11.1" customHeight="1">
      <c r="G37" s="52"/>
      <c r="H37" s="52"/>
      <c r="I37" s="52"/>
      <c r="J37" s="52"/>
      <c r="K37" s="52"/>
      <c r="L37" s="52"/>
    </row>
    <row r="38" spans="7:12" ht="11.1" customHeight="1"/>
    <row r="39" spans="7:12" ht="11.1" customHeight="1"/>
    <row r="40" spans="7:12" ht="11.1" customHeight="1"/>
    <row r="41" spans="7:12" ht="11.1" customHeight="1"/>
    <row r="42" spans="7:12" ht="11.1" customHeight="1"/>
    <row r="43" spans="7:12" ht="11.1" customHeight="1"/>
    <row r="44" spans="7:12" ht="11.1" customHeight="1"/>
    <row r="45" spans="7:12" ht="11.1" customHeight="1"/>
    <row r="46" spans="7:12" ht="11.1" customHeight="1"/>
    <row r="47" spans="7:12" ht="11.1" customHeight="1"/>
    <row r="48" spans="7:12" ht="11.1" customHeight="1"/>
    <row r="49" ht="11.1" customHeight="1"/>
    <row r="50" ht="11.1" customHeight="1"/>
    <row r="51" ht="11.1" customHeight="1"/>
    <row r="52" ht="11.1" customHeight="1"/>
    <row r="53" ht="11.1" customHeight="1"/>
    <row r="54" ht="11.1" customHeight="1"/>
    <row r="55" ht="11.1" customHeight="1"/>
    <row r="56" ht="11.1" customHeight="1"/>
    <row r="57" ht="11.1" customHeight="1"/>
    <row r="58" ht="11.1" customHeight="1"/>
    <row r="59" ht="11.1" customHeight="1"/>
    <row r="60" ht="11.1" customHeight="1"/>
    <row r="61" ht="11.1" customHeight="1"/>
    <row r="62" ht="11.1" customHeight="1"/>
    <row r="63" ht="11.1" customHeight="1"/>
  </sheetData>
  <mergeCells count="4">
    <mergeCell ref="G3:I3"/>
    <mergeCell ref="K3:M3"/>
    <mergeCell ref="G4:I4"/>
    <mergeCell ref="K4:M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107232-DC89-420E-BC92-1329081D1FA3}">
  <sheetPr codeName="Sheet16">
    <tabColor theme="4" tint="0.59999389629810485"/>
  </sheetPr>
  <dimension ref="B1:L54"/>
  <sheetViews>
    <sheetView showGridLines="0" zoomScaleNormal="100" workbookViewId="0">
      <selection activeCell="E39" sqref="E39:F40"/>
    </sheetView>
  </sheetViews>
  <sheetFormatPr defaultRowHeight="14.45"/>
  <cols>
    <col min="1" max="1" width="10.7109375" customWidth="1"/>
    <col min="3" max="3" width="62.7109375" customWidth="1"/>
    <col min="4" max="4" width="1.7109375" customWidth="1"/>
    <col min="5" max="6" width="10.7109375" customWidth="1"/>
    <col min="7" max="7" width="1.7109375" customWidth="1"/>
    <col min="8" max="8" width="11.28515625" customWidth="1"/>
    <col min="9" max="9" width="10.7109375" customWidth="1"/>
    <col min="10" max="10" width="1.7109375" customWidth="1"/>
    <col min="11" max="12" width="10.7109375" customWidth="1"/>
  </cols>
  <sheetData>
    <row r="1" spans="2:12" ht="12" customHeight="1">
      <c r="B1" s="1"/>
    </row>
    <row r="2" spans="2:12" ht="12" customHeight="1">
      <c r="B2" s="1"/>
    </row>
    <row r="3" spans="2:12" ht="12" customHeight="1">
      <c r="B3" s="155" t="s">
        <v>152</v>
      </c>
    </row>
    <row r="4" spans="2:12" ht="12" customHeight="1">
      <c r="B4" s="1"/>
      <c r="C4" s="159"/>
    </row>
    <row r="5" spans="2:12" ht="12" customHeight="1">
      <c r="B5" s="1"/>
      <c r="C5" s="159"/>
    </row>
    <row r="6" spans="2:12" ht="12" customHeight="1" thickBot="1">
      <c r="B6" s="1"/>
      <c r="C6" s="150"/>
      <c r="D6" s="11"/>
      <c r="E6" s="11"/>
      <c r="F6" s="11"/>
      <c r="G6" s="11"/>
      <c r="H6" s="11"/>
      <c r="I6" s="11"/>
      <c r="J6" s="11"/>
      <c r="K6" s="11"/>
      <c r="L6" s="11"/>
    </row>
    <row r="7" spans="2:12" ht="12" customHeight="1">
      <c r="B7" s="1"/>
      <c r="E7" s="275" t="s">
        <v>1</v>
      </c>
      <c r="F7" s="276"/>
      <c r="G7" s="276"/>
      <c r="H7" s="276"/>
      <c r="I7" s="276"/>
      <c r="J7" s="276"/>
      <c r="K7" s="276"/>
      <c r="L7" s="276"/>
    </row>
    <row r="8" spans="2:12" ht="12" customHeight="1">
      <c r="B8" s="1"/>
      <c r="E8" s="270" t="s">
        <v>4</v>
      </c>
      <c r="F8" s="270"/>
      <c r="G8" s="270"/>
      <c r="H8" s="270"/>
      <c r="I8" s="270"/>
      <c r="J8" s="270"/>
      <c r="K8" s="270"/>
      <c r="L8" s="270"/>
    </row>
    <row r="9" spans="2:12" ht="12" customHeight="1">
      <c r="B9" s="1"/>
      <c r="E9" s="57">
        <v>2023</v>
      </c>
      <c r="F9" s="57">
        <v>2022</v>
      </c>
      <c r="G9" s="6"/>
      <c r="H9" s="57">
        <v>2023</v>
      </c>
      <c r="I9" s="57">
        <v>2022</v>
      </c>
      <c r="K9" s="57">
        <v>2023</v>
      </c>
      <c r="L9" s="57">
        <v>2022</v>
      </c>
    </row>
    <row r="10" spans="2:12" ht="12" customHeight="1">
      <c r="B10" s="1"/>
      <c r="E10" s="271" t="s">
        <v>153</v>
      </c>
      <c r="F10" s="271"/>
      <c r="G10" s="180"/>
      <c r="H10" s="273" t="s">
        <v>154</v>
      </c>
      <c r="I10" s="273"/>
      <c r="K10" s="273" t="s">
        <v>155</v>
      </c>
      <c r="L10" s="273"/>
    </row>
    <row r="11" spans="2:12" ht="12.75" customHeight="1">
      <c r="B11" s="1"/>
      <c r="C11" s="71" t="s">
        <v>6</v>
      </c>
      <c r="E11" s="272"/>
      <c r="F11" s="272"/>
      <c r="G11" s="87"/>
      <c r="H11" s="274"/>
      <c r="I11" s="274"/>
      <c r="K11" s="274"/>
      <c r="L11" s="274"/>
    </row>
    <row r="12" spans="2:12" ht="12.75" customHeight="1">
      <c r="B12" s="1"/>
      <c r="C12" s="51" t="s">
        <v>8</v>
      </c>
      <c r="D12" s="51"/>
      <c r="E12" s="88">
        <v>184.8</v>
      </c>
      <c r="F12" s="88">
        <v>216.5</v>
      </c>
      <c r="G12" s="88"/>
      <c r="H12" s="88">
        <v>-27.5</v>
      </c>
      <c r="I12" s="88">
        <v>-18</v>
      </c>
      <c r="J12" s="88"/>
      <c r="K12" s="88">
        <v>157.30000000000001</v>
      </c>
      <c r="L12" s="88">
        <v>198.5</v>
      </c>
    </row>
    <row r="13" spans="2:12" ht="12.75" customHeight="1">
      <c r="B13" s="1"/>
      <c r="C13" s="51"/>
      <c r="D13" s="51"/>
      <c r="E13" s="88"/>
      <c r="F13" s="88"/>
      <c r="G13" s="88"/>
      <c r="H13" s="88"/>
      <c r="I13" s="88"/>
      <c r="J13" s="88"/>
      <c r="K13" s="88"/>
      <c r="L13" s="88"/>
    </row>
    <row r="14" spans="2:12" ht="12.75" customHeight="1">
      <c r="B14" s="1"/>
      <c r="C14" s="51" t="s">
        <v>9</v>
      </c>
      <c r="D14" s="51"/>
      <c r="E14" s="88">
        <v>-48.7</v>
      </c>
      <c r="F14" s="88">
        <v>-89</v>
      </c>
      <c r="G14" s="88"/>
      <c r="H14" s="88">
        <v>0</v>
      </c>
      <c r="I14" s="88">
        <v>0</v>
      </c>
      <c r="J14" s="88"/>
      <c r="K14" s="88">
        <v>-48.7</v>
      </c>
      <c r="L14" s="88">
        <v>-89</v>
      </c>
    </row>
    <row r="15" spans="2:12" ht="12.75" customHeight="1">
      <c r="B15" s="1"/>
      <c r="C15" s="51" t="s">
        <v>10</v>
      </c>
      <c r="D15" s="51"/>
      <c r="E15" s="89">
        <v>-1.2</v>
      </c>
      <c r="F15" s="88">
        <v>-1.8000000000000003</v>
      </c>
      <c r="G15" s="88"/>
      <c r="H15" s="88">
        <v>0</v>
      </c>
      <c r="I15" s="88">
        <v>0</v>
      </c>
      <c r="J15" s="88"/>
      <c r="K15" s="89">
        <v>-1.2</v>
      </c>
      <c r="L15" s="88">
        <v>-1.8000000000000003</v>
      </c>
    </row>
    <row r="16" spans="2:12" ht="12.75" customHeight="1">
      <c r="B16" s="1"/>
      <c r="C16" s="51" t="s">
        <v>11</v>
      </c>
      <c r="D16" s="51"/>
      <c r="E16" s="89">
        <v>-9.1999999999999993</v>
      </c>
      <c r="F16" s="88">
        <v>-9.6</v>
      </c>
      <c r="G16" s="88"/>
      <c r="H16" s="88">
        <v>0</v>
      </c>
      <c r="I16" s="88">
        <v>0</v>
      </c>
      <c r="J16" s="88"/>
      <c r="K16" s="89">
        <v>-9.1999999999999993</v>
      </c>
      <c r="L16" s="88">
        <v>-9.6</v>
      </c>
    </row>
    <row r="17" spans="2:12" ht="12.75" customHeight="1">
      <c r="B17" s="1"/>
      <c r="C17" s="51" t="s">
        <v>156</v>
      </c>
      <c r="D17" s="60"/>
      <c r="E17" s="89">
        <v>-96.6</v>
      </c>
      <c r="F17" s="89">
        <v>-61.3</v>
      </c>
      <c r="G17" s="91"/>
      <c r="H17" s="88">
        <v>18.699999999999989</v>
      </c>
      <c r="I17" s="88">
        <v>19.199999999999996</v>
      </c>
      <c r="J17" s="91"/>
      <c r="K17" s="89">
        <v>-77.900000000000006</v>
      </c>
      <c r="L17" s="89">
        <v>-42.1</v>
      </c>
    </row>
    <row r="18" spans="2:12" ht="12.75" customHeight="1">
      <c r="B18" s="1"/>
      <c r="C18" s="51" t="s">
        <v>157</v>
      </c>
      <c r="D18" s="60"/>
      <c r="E18" s="89">
        <v>-8.6</v>
      </c>
      <c r="F18" s="89">
        <v>-22.199999999999996</v>
      </c>
      <c r="G18" s="91"/>
      <c r="H18" s="88">
        <v>0</v>
      </c>
      <c r="I18" s="88">
        <v>0</v>
      </c>
      <c r="J18" s="91"/>
      <c r="K18" s="89">
        <v>-8.6</v>
      </c>
      <c r="L18" s="89">
        <v>-22.199999999999996</v>
      </c>
    </row>
    <row r="19" spans="2:12" ht="12.75" customHeight="1">
      <c r="B19" s="1"/>
      <c r="C19" s="54" t="s">
        <v>158</v>
      </c>
      <c r="D19" s="60"/>
      <c r="E19" s="90">
        <f>SUM(E12:E18)</f>
        <v>20.500000000000036</v>
      </c>
      <c r="F19" s="90">
        <f>SUM(F12:F18)</f>
        <v>32.600000000000016</v>
      </c>
      <c r="G19" s="91"/>
      <c r="H19" s="90">
        <f>SUM(H12:H18)</f>
        <v>-8.8000000000000114</v>
      </c>
      <c r="I19" s="90">
        <f>SUM(I12:I18)</f>
        <v>1.1999999999999957</v>
      </c>
      <c r="J19" s="91"/>
      <c r="K19" s="90">
        <f>SUM(K12:K18)</f>
        <v>11.699999999999998</v>
      </c>
      <c r="L19" s="90">
        <f>SUM(L12:L18)</f>
        <v>33.800000000000011</v>
      </c>
    </row>
    <row r="20" spans="2:12" ht="12.75" customHeight="1">
      <c r="B20" s="1"/>
      <c r="C20" s="60"/>
      <c r="D20" s="60"/>
      <c r="E20" s="91"/>
      <c r="F20" s="91"/>
      <c r="G20" s="91"/>
      <c r="H20" s="91"/>
      <c r="I20" s="91"/>
      <c r="J20" s="91"/>
      <c r="K20" s="91"/>
      <c r="L20" s="91"/>
    </row>
    <row r="21" spans="2:12" ht="12.75" customHeight="1" thickBot="1">
      <c r="B21" s="1"/>
      <c r="C21" s="216"/>
      <c r="D21" s="216"/>
      <c r="E21" s="249"/>
      <c r="F21" s="249"/>
      <c r="G21" s="91"/>
      <c r="H21" s="91"/>
      <c r="I21" s="91"/>
      <c r="J21" s="91"/>
      <c r="K21" s="91"/>
      <c r="L21" s="91"/>
    </row>
    <row r="22" spans="2:12" ht="12" customHeight="1">
      <c r="B22" s="1"/>
      <c r="E22" s="275" t="s">
        <v>2</v>
      </c>
      <c r="F22" s="275"/>
      <c r="G22" s="276"/>
      <c r="H22" s="276"/>
      <c r="I22" s="276"/>
      <c r="J22" s="276"/>
      <c r="K22" s="276"/>
      <c r="L22" s="276"/>
    </row>
    <row r="23" spans="2:12" ht="12" customHeight="1">
      <c r="B23" s="1"/>
      <c r="E23" s="270" t="s">
        <v>4</v>
      </c>
      <c r="F23" s="270"/>
      <c r="G23" s="270"/>
      <c r="H23" s="270"/>
      <c r="I23" s="270"/>
      <c r="J23" s="270"/>
      <c r="K23" s="270"/>
      <c r="L23" s="270"/>
    </row>
    <row r="24" spans="2:12" ht="12" customHeight="1">
      <c r="B24" s="1"/>
      <c r="E24" s="57">
        <v>2023</v>
      </c>
      <c r="F24" s="57">
        <v>2022</v>
      </c>
      <c r="G24" s="6"/>
      <c r="H24" s="57">
        <v>2023</v>
      </c>
      <c r="I24" s="57">
        <v>2022</v>
      </c>
      <c r="K24" s="57">
        <v>2023</v>
      </c>
      <c r="L24" s="57">
        <v>2022</v>
      </c>
    </row>
    <row r="25" spans="2:12" ht="12" customHeight="1">
      <c r="B25" s="1"/>
      <c r="E25" s="271" t="s">
        <v>153</v>
      </c>
      <c r="F25" s="271"/>
      <c r="G25" s="180"/>
      <c r="H25" s="273" t="s">
        <v>154</v>
      </c>
      <c r="I25" s="273"/>
      <c r="K25" s="273" t="s">
        <v>155</v>
      </c>
      <c r="L25" s="273"/>
    </row>
    <row r="26" spans="2:12" ht="12.75" customHeight="1">
      <c r="B26" s="1"/>
      <c r="C26" s="71" t="s">
        <v>6</v>
      </c>
      <c r="E26" s="272"/>
      <c r="F26" s="272"/>
      <c r="G26" s="87"/>
      <c r="H26" s="274"/>
      <c r="I26" s="274"/>
      <c r="K26" s="274"/>
      <c r="L26" s="274"/>
    </row>
    <row r="27" spans="2:12" ht="12.75" customHeight="1">
      <c r="B27" s="1"/>
      <c r="C27" s="51" t="s">
        <v>8</v>
      </c>
      <c r="D27" s="51"/>
      <c r="E27" s="88">
        <v>543.4</v>
      </c>
      <c r="F27" s="88">
        <v>566.6</v>
      </c>
      <c r="G27" s="88"/>
      <c r="H27" s="88">
        <v>-87</v>
      </c>
      <c r="I27" s="88">
        <v>41.800000000000068</v>
      </c>
      <c r="J27" s="88"/>
      <c r="K27" s="88">
        <v>456.4</v>
      </c>
      <c r="L27" s="88">
        <v>608.40000000000009</v>
      </c>
    </row>
    <row r="28" spans="2:12" ht="12.75" customHeight="1">
      <c r="B28" s="1"/>
      <c r="C28" s="51"/>
      <c r="D28" s="51"/>
      <c r="E28" s="88"/>
      <c r="F28" s="88"/>
      <c r="G28" s="88"/>
      <c r="H28" s="88"/>
      <c r="I28" s="88"/>
      <c r="J28" s="88"/>
      <c r="K28" s="88"/>
      <c r="L28" s="88"/>
    </row>
    <row r="29" spans="2:12" ht="12.75" customHeight="1">
      <c r="B29" s="1"/>
      <c r="C29" s="51" t="s">
        <v>9</v>
      </c>
      <c r="D29" s="51"/>
      <c r="E29" s="88">
        <v>-198.7</v>
      </c>
      <c r="F29" s="88">
        <v>-230.99999999999997</v>
      </c>
      <c r="G29" s="88"/>
      <c r="H29" s="88">
        <v>0</v>
      </c>
      <c r="I29" s="88">
        <v>0</v>
      </c>
      <c r="J29" s="88"/>
      <c r="K29" s="88">
        <v>-198.7</v>
      </c>
      <c r="L29" s="88">
        <v>-230.99999999999997</v>
      </c>
    </row>
    <row r="30" spans="2:12" ht="12.75" customHeight="1">
      <c r="B30" s="1"/>
      <c r="C30" s="51" t="s">
        <v>10</v>
      </c>
      <c r="D30" s="51"/>
      <c r="E30" s="89">
        <v>-4.4000000000000004</v>
      </c>
      <c r="F30" s="88">
        <v>-5.0000000000000009</v>
      </c>
      <c r="G30" s="88"/>
      <c r="H30" s="88">
        <v>0</v>
      </c>
      <c r="I30" s="88">
        <v>0</v>
      </c>
      <c r="J30" s="88"/>
      <c r="K30" s="89">
        <v>-4.4000000000000004</v>
      </c>
      <c r="L30" s="88">
        <v>-5.0000000000000009</v>
      </c>
    </row>
    <row r="31" spans="2:12" ht="12.75" customHeight="1">
      <c r="B31" s="1"/>
      <c r="C31" s="51" t="s">
        <v>11</v>
      </c>
      <c r="D31" s="51"/>
      <c r="E31" s="89">
        <v>-29.9</v>
      </c>
      <c r="F31" s="88">
        <v>-29</v>
      </c>
      <c r="G31" s="88"/>
      <c r="H31" s="88">
        <v>0</v>
      </c>
      <c r="I31" s="88">
        <v>0</v>
      </c>
      <c r="J31" s="88"/>
      <c r="K31" s="89">
        <v>-29.9</v>
      </c>
      <c r="L31" s="88">
        <v>-29</v>
      </c>
    </row>
    <row r="32" spans="2:12" ht="12.75" customHeight="1">
      <c r="B32" s="1"/>
      <c r="C32" s="51" t="s">
        <v>156</v>
      </c>
      <c r="D32" s="60"/>
      <c r="E32" s="89">
        <v>-242.1</v>
      </c>
      <c r="F32" s="89">
        <v>-178.6</v>
      </c>
      <c r="G32" s="91"/>
      <c r="H32" s="88">
        <v>83.6</v>
      </c>
      <c r="I32" s="88">
        <v>-21.900000000000006</v>
      </c>
      <c r="J32" s="91"/>
      <c r="K32" s="89">
        <v>-158.5</v>
      </c>
      <c r="L32" s="89">
        <v>-200.5</v>
      </c>
    </row>
    <row r="33" spans="2:12" ht="12.75" customHeight="1">
      <c r="B33" s="1"/>
      <c r="C33" s="51" t="s">
        <v>157</v>
      </c>
      <c r="D33" s="60"/>
      <c r="E33" s="89">
        <v>-44.2</v>
      </c>
      <c r="F33" s="89">
        <v>-71.7</v>
      </c>
      <c r="G33" s="91"/>
      <c r="H33" s="88">
        <v>0</v>
      </c>
      <c r="I33" s="88">
        <v>0</v>
      </c>
      <c r="J33" s="91"/>
      <c r="K33" s="89">
        <v>-44.2</v>
      </c>
      <c r="L33" s="89">
        <v>-71.7</v>
      </c>
    </row>
    <row r="34" spans="2:12" ht="12.75" customHeight="1">
      <c r="B34" s="1"/>
      <c r="C34" s="54" t="s">
        <v>158</v>
      </c>
      <c r="D34" s="60"/>
      <c r="E34" s="90">
        <f>SUM(E27:E33)</f>
        <v>24.100000000000037</v>
      </c>
      <c r="F34" s="90">
        <f>SUM(F27:F33)</f>
        <v>51.300000000000026</v>
      </c>
      <c r="G34" s="91"/>
      <c r="H34" s="90">
        <f>SUM(H27:H33)</f>
        <v>-3.4000000000000057</v>
      </c>
      <c r="I34" s="90">
        <f>SUM(I27:I33)</f>
        <v>19.900000000000063</v>
      </c>
      <c r="J34" s="91"/>
      <c r="K34" s="90">
        <f>SUM(K27:K33)</f>
        <v>20.699999999999974</v>
      </c>
      <c r="L34" s="90">
        <f>SUM(L27:L33)</f>
        <v>71.200000000000088</v>
      </c>
    </row>
    <row r="35" spans="2:12" ht="12.75" customHeight="1">
      <c r="B35" s="1"/>
      <c r="C35" s="60"/>
      <c r="D35" s="60"/>
      <c r="E35" s="91"/>
      <c r="F35" s="91"/>
      <c r="G35" s="91"/>
      <c r="H35" s="91"/>
      <c r="I35" s="91"/>
      <c r="J35" s="91"/>
      <c r="K35" s="91"/>
      <c r="L35" s="91"/>
    </row>
    <row r="36" spans="2:12" ht="12" customHeight="1" thickBot="1">
      <c r="B36" s="1"/>
      <c r="C36" s="150"/>
      <c r="D36" s="11"/>
      <c r="E36" s="11"/>
    </row>
    <row r="37" spans="2:12" ht="12" customHeight="1">
      <c r="E37" s="275" t="s">
        <v>3</v>
      </c>
      <c r="F37" s="276"/>
      <c r="G37" s="276"/>
      <c r="H37" s="276"/>
      <c r="I37" s="276"/>
      <c r="J37" s="276"/>
      <c r="K37" s="276"/>
      <c r="L37" s="276"/>
    </row>
    <row r="38" spans="2:12" ht="12" customHeight="1">
      <c r="E38" s="270" t="s">
        <v>5</v>
      </c>
      <c r="F38" s="270"/>
      <c r="G38" s="270"/>
      <c r="H38" s="270"/>
      <c r="I38" s="270"/>
      <c r="J38" s="270"/>
      <c r="K38" s="270"/>
      <c r="L38" s="270"/>
    </row>
    <row r="39" spans="2:12" ht="12" customHeight="1">
      <c r="E39" s="266" t="s">
        <v>153</v>
      </c>
      <c r="F39" s="266"/>
      <c r="G39" s="244"/>
      <c r="H39" s="268" t="s">
        <v>154</v>
      </c>
      <c r="I39" s="268"/>
      <c r="J39" s="6"/>
      <c r="K39" s="268" t="s">
        <v>155</v>
      </c>
      <c r="L39" s="268"/>
    </row>
    <row r="40" spans="2:12" ht="12" customHeight="1">
      <c r="C40" s="71" t="s">
        <v>6</v>
      </c>
      <c r="E40" s="267"/>
      <c r="F40" s="267"/>
      <c r="G40" s="245"/>
      <c r="H40" s="269"/>
      <c r="I40" s="269"/>
      <c r="J40" s="6"/>
      <c r="K40" s="269"/>
      <c r="L40" s="269"/>
    </row>
    <row r="41" spans="2:12" ht="12" customHeight="1">
      <c r="C41" s="51" t="s">
        <v>8</v>
      </c>
      <c r="D41" s="51"/>
      <c r="E41" s="88"/>
      <c r="F41" s="88">
        <v>817.19999999999993</v>
      </c>
      <c r="G41" s="88"/>
      <c r="H41" s="88"/>
      <c r="I41" s="88">
        <v>7.8999999999998636</v>
      </c>
      <c r="J41" s="88"/>
      <c r="K41" s="88"/>
      <c r="L41" s="88">
        <v>825.0999999999998</v>
      </c>
    </row>
    <row r="42" spans="2:12" ht="12" customHeight="1">
      <c r="C42" s="51"/>
      <c r="D42" s="51"/>
      <c r="E42" s="88"/>
      <c r="F42" s="88"/>
      <c r="G42" s="88"/>
      <c r="H42" s="88"/>
      <c r="I42" s="88"/>
      <c r="J42" s="88"/>
      <c r="K42" s="88"/>
      <c r="L42" s="88"/>
    </row>
    <row r="43" spans="2:12" ht="12" customHeight="1">
      <c r="C43" s="51" t="s">
        <v>9</v>
      </c>
      <c r="D43" s="60"/>
      <c r="E43" s="91"/>
      <c r="F43" s="88">
        <v>-324.70000000000005</v>
      </c>
      <c r="G43" s="91"/>
      <c r="H43" s="91"/>
      <c r="I43" s="88">
        <v>0</v>
      </c>
      <c r="J43" s="91"/>
      <c r="K43" s="91"/>
      <c r="L43" s="88">
        <v>-324.70000000000005</v>
      </c>
    </row>
    <row r="44" spans="2:12" ht="12" customHeight="1">
      <c r="C44" s="51" t="s">
        <v>10</v>
      </c>
      <c r="D44" s="60"/>
      <c r="E44" s="91"/>
      <c r="F44" s="88">
        <v>-6.9</v>
      </c>
      <c r="G44" s="91"/>
      <c r="H44" s="91"/>
      <c r="I44" s="88">
        <v>0</v>
      </c>
      <c r="J44" s="91"/>
      <c r="K44" s="91"/>
      <c r="L44" s="88">
        <v>-6.9</v>
      </c>
    </row>
    <row r="45" spans="2:12" ht="12" customHeight="1">
      <c r="C45" s="51" t="s">
        <v>11</v>
      </c>
      <c r="D45" s="60"/>
      <c r="E45" s="91"/>
      <c r="F45" s="88">
        <v>-38.9</v>
      </c>
      <c r="G45" s="91"/>
      <c r="H45" s="91"/>
      <c r="I45" s="88">
        <v>0</v>
      </c>
      <c r="J45" s="91"/>
      <c r="K45" s="91"/>
      <c r="L45" s="88">
        <v>-38.9</v>
      </c>
    </row>
    <row r="46" spans="2:12" ht="12" customHeight="1">
      <c r="C46" s="51" t="s">
        <v>156</v>
      </c>
      <c r="D46" s="60"/>
      <c r="E46" s="89"/>
      <c r="F46" s="89">
        <v>-242</v>
      </c>
      <c r="G46" s="91"/>
      <c r="H46" s="88"/>
      <c r="I46" s="88">
        <v>0.40000000000000568</v>
      </c>
      <c r="J46" s="91"/>
      <c r="K46" s="89"/>
      <c r="L46" s="89">
        <v>-241.6</v>
      </c>
    </row>
    <row r="47" spans="2:12" ht="12" customHeight="1">
      <c r="C47" s="51" t="s">
        <v>157</v>
      </c>
      <c r="D47" s="60"/>
      <c r="E47" s="89"/>
      <c r="F47" s="89">
        <v>-95.9</v>
      </c>
      <c r="G47" s="91"/>
      <c r="H47" s="88"/>
      <c r="I47" s="88">
        <v>0</v>
      </c>
      <c r="J47" s="91"/>
      <c r="K47" s="89"/>
      <c r="L47" s="89">
        <v>-95.9</v>
      </c>
    </row>
    <row r="48" spans="2:12" ht="12" customHeight="1">
      <c r="C48" s="54" t="s">
        <v>158</v>
      </c>
      <c r="D48" s="60"/>
      <c r="E48" s="90"/>
      <c r="F48" s="90">
        <f>SUM(F41:F47)</f>
        <v>108.79999999999993</v>
      </c>
      <c r="G48" s="91"/>
      <c r="H48" s="90"/>
      <c r="I48" s="90">
        <f>SUM(I41:I47)</f>
        <v>8.2999999999998693</v>
      </c>
      <c r="J48" s="91"/>
      <c r="K48" s="90"/>
      <c r="L48" s="90">
        <f>SUM(L41:L47)</f>
        <v>117.0999999999998</v>
      </c>
    </row>
    <row r="49" spans="3:12" ht="12" customHeight="1">
      <c r="C49" s="60"/>
      <c r="D49" s="60"/>
      <c r="E49" s="91"/>
      <c r="F49" s="91"/>
      <c r="G49" s="91"/>
      <c r="H49" s="91"/>
      <c r="I49" s="91"/>
      <c r="J49" s="91"/>
      <c r="K49" s="91"/>
      <c r="L49" s="91"/>
    </row>
    <row r="50" spans="3:12" ht="12" customHeight="1">
      <c r="C50" s="60"/>
      <c r="D50" s="60"/>
      <c r="E50" s="91"/>
      <c r="F50" s="91"/>
      <c r="G50" s="91"/>
      <c r="H50" s="91"/>
      <c r="I50" s="91"/>
      <c r="J50" s="91"/>
      <c r="K50" s="91"/>
      <c r="L50" s="91"/>
    </row>
    <row r="51" spans="3:12" ht="12" customHeight="1">
      <c r="C51" s="60"/>
      <c r="D51" s="60"/>
      <c r="E51" s="91"/>
      <c r="F51" s="91"/>
      <c r="G51" s="91"/>
      <c r="H51" s="91"/>
      <c r="I51" s="91"/>
      <c r="J51" s="91"/>
      <c r="K51" s="91"/>
      <c r="L51" s="91"/>
    </row>
    <row r="52" spans="3:12" ht="12" customHeight="1"/>
    <row r="53" spans="3:12" ht="12" customHeight="1"/>
    <row r="54" spans="3:12" ht="12" customHeight="1"/>
  </sheetData>
  <mergeCells count="15">
    <mergeCell ref="E22:L22"/>
    <mergeCell ref="E7:L7"/>
    <mergeCell ref="E8:L8"/>
    <mergeCell ref="E10:F11"/>
    <mergeCell ref="H10:I11"/>
    <mergeCell ref="K10:L11"/>
    <mergeCell ref="E39:F40"/>
    <mergeCell ref="H39:I40"/>
    <mergeCell ref="K39:L40"/>
    <mergeCell ref="E23:L23"/>
    <mergeCell ref="E25:F26"/>
    <mergeCell ref="H25:I26"/>
    <mergeCell ref="K25:L26"/>
    <mergeCell ref="E37:L37"/>
    <mergeCell ref="E38:L38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5">
    <tabColor theme="4" tint="0.59999389629810485"/>
  </sheetPr>
  <dimension ref="A1:M33"/>
  <sheetViews>
    <sheetView showGridLines="0" zoomScaleNormal="100" workbookViewId="0">
      <selection activeCell="U33" sqref="U33"/>
    </sheetView>
  </sheetViews>
  <sheetFormatPr defaultRowHeight="14.45"/>
  <cols>
    <col min="3" max="3" width="62.7109375" customWidth="1"/>
    <col min="4" max="4" width="1.85546875" bestFit="1" customWidth="1"/>
    <col min="5" max="6" width="10.7109375" customWidth="1"/>
    <col min="7" max="7" width="1.85546875" bestFit="1" customWidth="1"/>
    <col min="8" max="9" width="10.7109375" customWidth="1"/>
    <col min="10" max="10" width="2" bestFit="1" customWidth="1"/>
    <col min="11" max="11" width="10.7109375" customWidth="1"/>
    <col min="12" max="12" width="1.85546875" customWidth="1"/>
    <col min="13" max="13" width="10.7109375" customWidth="1"/>
  </cols>
  <sheetData>
    <row r="1" spans="1:13" ht="12" customHeight="1"/>
    <row r="2" spans="1:13" ht="12" customHeight="1"/>
    <row r="3" spans="1:13" ht="12" customHeight="1">
      <c r="B3" s="155" t="s">
        <v>159</v>
      </c>
    </row>
    <row r="4" spans="1:13" ht="12" customHeight="1">
      <c r="B4" s="155"/>
    </row>
    <row r="5" spans="1:13" ht="12" customHeight="1">
      <c r="B5" s="155"/>
    </row>
    <row r="6" spans="1:13" ht="12" customHeight="1"/>
    <row r="7" spans="1:13" ht="12" customHeight="1" thickBot="1">
      <c r="C7" s="150" t="s">
        <v>160</v>
      </c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2" customHeight="1">
      <c r="C8" s="5"/>
      <c r="D8" s="5"/>
      <c r="E8" s="5"/>
      <c r="F8" s="5"/>
      <c r="G8" s="5"/>
      <c r="H8" s="275" t="s">
        <v>1</v>
      </c>
      <c r="I8" s="275"/>
      <c r="J8" s="275"/>
      <c r="K8" s="275"/>
      <c r="L8" s="275"/>
      <c r="M8" s="275"/>
    </row>
    <row r="9" spans="1:13" ht="12" customHeight="1">
      <c r="A9" s="241"/>
      <c r="C9" s="5"/>
      <c r="D9" s="5"/>
      <c r="E9" s="5"/>
      <c r="F9" s="5"/>
      <c r="G9" s="5"/>
      <c r="H9" s="277" t="s">
        <v>4</v>
      </c>
      <c r="I9" s="277"/>
      <c r="J9" s="277"/>
      <c r="K9" s="277"/>
      <c r="L9" s="277"/>
      <c r="M9" s="277"/>
    </row>
    <row r="10" spans="1:13" ht="12" customHeight="1">
      <c r="A10" s="241"/>
      <c r="C10" s="5"/>
      <c r="D10" s="5"/>
      <c r="E10" s="97"/>
      <c r="F10" s="97"/>
      <c r="G10" s="5"/>
      <c r="H10" s="56">
        <v>2023</v>
      </c>
      <c r="I10" s="56">
        <v>2022</v>
      </c>
      <c r="J10" s="47"/>
      <c r="K10" s="56">
        <v>2023</v>
      </c>
      <c r="L10" s="47"/>
      <c r="M10" s="56">
        <v>2022</v>
      </c>
    </row>
    <row r="11" spans="1:13" ht="12" customHeight="1">
      <c r="A11" s="241"/>
      <c r="C11" s="5"/>
      <c r="D11" s="5"/>
      <c r="E11" s="243"/>
      <c r="F11" s="243"/>
      <c r="G11" s="5"/>
      <c r="H11" s="271" t="s">
        <v>153</v>
      </c>
      <c r="I11" s="271"/>
      <c r="J11" s="5"/>
      <c r="K11" s="271" t="s">
        <v>155</v>
      </c>
      <c r="L11" s="271"/>
      <c r="M11" s="271"/>
    </row>
    <row r="12" spans="1:13" ht="12" customHeight="1">
      <c r="C12" s="50"/>
      <c r="D12" s="50"/>
      <c r="E12" s="242"/>
      <c r="F12" s="242"/>
      <c r="G12" s="50"/>
      <c r="H12" s="272"/>
      <c r="I12" s="272"/>
      <c r="J12" s="5"/>
      <c r="K12" s="272"/>
      <c r="L12" s="272"/>
      <c r="M12" s="272"/>
    </row>
    <row r="13" spans="1:13" ht="12" customHeight="1">
      <c r="C13" s="58" t="s">
        <v>161</v>
      </c>
      <c r="D13" s="5"/>
      <c r="E13" s="52"/>
      <c r="F13" s="89"/>
      <c r="G13" s="89"/>
      <c r="H13" s="89">
        <v>36.1</v>
      </c>
      <c r="I13" s="89">
        <v>100.7</v>
      </c>
      <c r="J13" s="89"/>
      <c r="K13" s="52">
        <v>36.1</v>
      </c>
      <c r="L13" s="89"/>
      <c r="M13" s="89">
        <v>100.7</v>
      </c>
    </row>
    <row r="14" spans="1:13" ht="12" customHeight="1">
      <c r="C14" s="58" t="s">
        <v>162</v>
      </c>
      <c r="D14" s="5"/>
      <c r="E14" s="52"/>
      <c r="F14" s="89"/>
      <c r="G14" s="89"/>
      <c r="H14" s="52">
        <v>101.1</v>
      </c>
      <c r="I14" s="89">
        <v>37.400000000000006</v>
      </c>
      <c r="J14" s="89"/>
      <c r="K14" s="52">
        <v>73.600000000000009</v>
      </c>
      <c r="L14" s="89"/>
      <c r="M14" s="89">
        <v>19.400000000000006</v>
      </c>
    </row>
    <row r="15" spans="1:13" ht="12" customHeight="1">
      <c r="C15" s="58" t="s">
        <v>163</v>
      </c>
      <c r="D15" s="5"/>
      <c r="E15" s="52"/>
      <c r="F15" s="89"/>
      <c r="G15" s="89"/>
      <c r="H15" s="52">
        <v>41.1</v>
      </c>
      <c r="I15" s="89">
        <v>71.8</v>
      </c>
      <c r="J15" s="89"/>
      <c r="K15" s="52">
        <v>41.1</v>
      </c>
      <c r="L15" s="89"/>
      <c r="M15" s="89">
        <v>71.8</v>
      </c>
    </row>
    <row r="16" spans="1:13" ht="12" customHeight="1">
      <c r="C16" s="58" t="s">
        <v>164</v>
      </c>
      <c r="D16" s="5"/>
      <c r="E16" s="52"/>
      <c r="F16" s="89"/>
      <c r="G16" s="89"/>
      <c r="H16" s="52">
        <v>6.2</v>
      </c>
      <c r="I16" s="89">
        <v>6.6</v>
      </c>
      <c r="J16" s="89"/>
      <c r="K16" s="52">
        <v>6.2</v>
      </c>
      <c r="L16" s="89"/>
      <c r="M16" s="89">
        <v>6.6</v>
      </c>
    </row>
    <row r="17" spans="1:13" ht="12" customHeight="1">
      <c r="C17" s="158" t="s">
        <v>165</v>
      </c>
      <c r="D17" s="50"/>
      <c r="E17" s="152"/>
      <c r="F17" s="194"/>
      <c r="G17" s="194"/>
      <c r="H17" s="52">
        <v>0.3</v>
      </c>
      <c r="I17" s="89">
        <v>0</v>
      </c>
      <c r="J17" s="89"/>
      <c r="K17" s="52">
        <v>0.3</v>
      </c>
      <c r="L17" s="89"/>
      <c r="M17" s="89">
        <v>0</v>
      </c>
    </row>
    <row r="18" spans="1:13" ht="12" customHeight="1">
      <c r="C18" s="54" t="s">
        <v>166</v>
      </c>
      <c r="D18" s="47"/>
      <c r="E18" s="90"/>
      <c r="F18" s="90"/>
      <c r="G18" s="195"/>
      <c r="H18" s="90">
        <f>SUM(H13:H17)</f>
        <v>184.79999999999998</v>
      </c>
      <c r="I18" s="90">
        <f>SUM(I13:I17)</f>
        <v>216.50000000000003</v>
      </c>
      <c r="J18" s="89"/>
      <c r="K18" s="90">
        <f>SUM(K13:K17)</f>
        <v>157.30000000000001</v>
      </c>
      <c r="L18" s="89"/>
      <c r="M18" s="90">
        <f>SUM(M13:M17)</f>
        <v>198.5</v>
      </c>
    </row>
    <row r="21" spans="1:13" ht="12" customHeight="1">
      <c r="C21" s="5"/>
      <c r="D21" s="5"/>
      <c r="E21" s="278" t="s">
        <v>2</v>
      </c>
      <c r="F21" s="278"/>
      <c r="G21" s="278"/>
      <c r="H21" s="278"/>
      <c r="I21" s="278"/>
      <c r="J21" s="5"/>
      <c r="K21" s="275" t="s">
        <v>3</v>
      </c>
      <c r="L21" s="275"/>
      <c r="M21" s="275"/>
    </row>
    <row r="22" spans="1:13" ht="12" customHeight="1">
      <c r="A22" s="241"/>
      <c r="C22" s="5"/>
      <c r="D22" s="5"/>
      <c r="E22" s="278" t="s">
        <v>4</v>
      </c>
      <c r="F22" s="278"/>
      <c r="G22" s="278"/>
      <c r="H22" s="278"/>
      <c r="I22" s="278"/>
      <c r="J22" s="5"/>
      <c r="K22" s="278" t="s">
        <v>5</v>
      </c>
      <c r="L22" s="278"/>
      <c r="M22" s="278"/>
    </row>
    <row r="23" spans="1:13" ht="12" customHeight="1">
      <c r="A23" s="241"/>
      <c r="C23" s="5"/>
      <c r="D23" s="5"/>
      <c r="E23" s="56">
        <v>2023</v>
      </c>
      <c r="F23" s="56">
        <v>2022</v>
      </c>
      <c r="G23" s="47"/>
      <c r="H23" s="56">
        <v>2023</v>
      </c>
      <c r="I23" s="56">
        <v>2022</v>
      </c>
      <c r="J23" s="5"/>
      <c r="K23" s="56">
        <v>2022</v>
      </c>
      <c r="L23" s="47"/>
      <c r="M23" s="56">
        <v>2022</v>
      </c>
    </row>
    <row r="24" spans="1:13" ht="12" customHeight="1">
      <c r="A24" s="241"/>
      <c r="C24" s="5"/>
      <c r="D24" s="5"/>
      <c r="E24" s="279" t="s">
        <v>153</v>
      </c>
      <c r="F24" s="279"/>
      <c r="G24" s="5"/>
      <c r="H24" s="279" t="s">
        <v>155</v>
      </c>
      <c r="I24" s="279"/>
      <c r="J24" s="5"/>
      <c r="K24" s="279"/>
      <c r="L24" s="5"/>
      <c r="M24" s="279"/>
    </row>
    <row r="25" spans="1:13" ht="12" customHeight="1">
      <c r="C25" s="50"/>
      <c r="D25" s="5"/>
      <c r="E25" s="272"/>
      <c r="F25" s="272"/>
      <c r="G25" s="5"/>
      <c r="H25" s="272"/>
      <c r="I25" s="272"/>
      <c r="J25" s="5"/>
      <c r="K25" s="272"/>
      <c r="L25" s="5"/>
      <c r="M25" s="272"/>
    </row>
    <row r="26" spans="1:13" ht="12" customHeight="1">
      <c r="C26" s="58" t="s">
        <v>161</v>
      </c>
      <c r="D26" s="5"/>
      <c r="E26" s="52">
        <v>200.8</v>
      </c>
      <c r="F26" s="89">
        <v>225.1</v>
      </c>
      <c r="G26" s="89"/>
      <c r="H26" s="52">
        <v>200.8</v>
      </c>
      <c r="I26" s="89">
        <v>225.1</v>
      </c>
      <c r="J26" s="89"/>
      <c r="K26" s="89">
        <v>336.3</v>
      </c>
      <c r="L26" s="89"/>
      <c r="M26" s="89">
        <v>336.3</v>
      </c>
    </row>
    <row r="27" spans="1:13" ht="12" customHeight="1">
      <c r="C27" s="58" t="s">
        <v>162</v>
      </c>
      <c r="D27" s="5"/>
      <c r="E27" s="52">
        <v>200.9</v>
      </c>
      <c r="F27" s="89">
        <v>89.000000000000028</v>
      </c>
      <c r="G27" s="89"/>
      <c r="H27" s="52">
        <v>113.9</v>
      </c>
      <c r="I27" s="89">
        <v>130.80000000000001</v>
      </c>
      <c r="J27" s="89"/>
      <c r="K27" s="89">
        <v>131.39999999999998</v>
      </c>
      <c r="L27" s="89"/>
      <c r="M27" s="89">
        <v>139.29999999999987</v>
      </c>
    </row>
    <row r="28" spans="1:13" ht="12" customHeight="1">
      <c r="C28" s="58" t="s">
        <v>163</v>
      </c>
      <c r="D28" s="5"/>
      <c r="E28" s="52">
        <v>121.2</v>
      </c>
      <c r="F28" s="89">
        <v>234.7</v>
      </c>
      <c r="G28" s="89"/>
      <c r="H28" s="52">
        <v>121.2</v>
      </c>
      <c r="I28" s="89">
        <v>234.7</v>
      </c>
      <c r="J28" s="89"/>
      <c r="K28" s="89">
        <v>326.7</v>
      </c>
      <c r="L28" s="89"/>
      <c r="M28" s="89">
        <v>326.7</v>
      </c>
    </row>
    <row r="29" spans="1:13" ht="12" customHeight="1">
      <c r="C29" s="58" t="s">
        <v>164</v>
      </c>
      <c r="D29" s="5"/>
      <c r="E29" s="52">
        <v>19.899999999999999</v>
      </c>
      <c r="F29" s="89">
        <v>17.8</v>
      </c>
      <c r="G29" s="89"/>
      <c r="H29" s="52">
        <v>19.899999999999999</v>
      </c>
      <c r="I29" s="89">
        <v>17.8</v>
      </c>
      <c r="J29" s="89"/>
      <c r="K29" s="89">
        <v>22.7</v>
      </c>
      <c r="L29" s="89"/>
      <c r="M29" s="89">
        <v>22.7</v>
      </c>
    </row>
    <row r="30" spans="1:13" ht="12" customHeight="1">
      <c r="C30" s="58" t="s">
        <v>165</v>
      </c>
      <c r="D30" s="5"/>
      <c r="E30" s="52">
        <v>0.6</v>
      </c>
      <c r="F30" s="89">
        <v>0</v>
      </c>
      <c r="G30" s="89"/>
      <c r="H30" s="52">
        <v>0.6</v>
      </c>
      <c r="I30" s="89">
        <v>0</v>
      </c>
      <c r="J30" s="89"/>
      <c r="K30" s="89">
        <v>0.1</v>
      </c>
      <c r="L30" s="89"/>
      <c r="M30" s="89">
        <v>0.1</v>
      </c>
    </row>
    <row r="31" spans="1:13" ht="12" customHeight="1">
      <c r="C31" s="54" t="s">
        <v>166</v>
      </c>
      <c r="D31" s="5"/>
      <c r="E31" s="90">
        <f>SUM(E26:E30)</f>
        <v>543.40000000000009</v>
      </c>
      <c r="F31" s="90">
        <f>SUM(F26:F30)</f>
        <v>566.59999999999991</v>
      </c>
      <c r="G31" s="89"/>
      <c r="H31" s="90">
        <f>SUM(H26:H30)</f>
        <v>456.40000000000003</v>
      </c>
      <c r="I31" s="90">
        <f>SUM(I26:I30)</f>
        <v>608.39999999999986</v>
      </c>
      <c r="J31" s="89"/>
      <c r="K31" s="90">
        <f>SUM(K26:K30)</f>
        <v>817.2</v>
      </c>
      <c r="L31" s="89"/>
      <c r="M31" s="90">
        <f>SUM(M26:M30)</f>
        <v>825.1</v>
      </c>
    </row>
    <row r="33" spans="1:1">
      <c r="A33" s="125"/>
    </row>
  </sheetData>
  <mergeCells count="12">
    <mergeCell ref="E22:I22"/>
    <mergeCell ref="K22:M22"/>
    <mergeCell ref="E24:F25"/>
    <mergeCell ref="H24:I25"/>
    <mergeCell ref="K24:K25"/>
    <mergeCell ref="M24:M25"/>
    <mergeCell ref="H8:M8"/>
    <mergeCell ref="H9:M9"/>
    <mergeCell ref="K11:M12"/>
    <mergeCell ref="H11:I12"/>
    <mergeCell ref="E21:I21"/>
    <mergeCell ref="K21:M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3">
    <tabColor theme="4" tint="0.59999389629810485"/>
  </sheetPr>
  <dimension ref="A1:O304"/>
  <sheetViews>
    <sheetView showGridLines="0" topLeftCell="A12" zoomScaleNormal="100" workbookViewId="0">
      <selection activeCell="C72" sqref="C72"/>
    </sheetView>
  </sheetViews>
  <sheetFormatPr defaultRowHeight="14.45"/>
  <cols>
    <col min="1" max="1" width="10.7109375" customWidth="1"/>
    <col min="3" max="3" width="51.7109375" customWidth="1"/>
    <col min="4" max="4" width="1.7109375" customWidth="1"/>
    <col min="5" max="6" width="10.7109375" customWidth="1"/>
    <col min="7" max="7" width="1.7109375" customWidth="1"/>
    <col min="8" max="8" width="11.28515625" customWidth="1"/>
    <col min="9" max="9" width="10.7109375" bestFit="1" customWidth="1"/>
    <col min="10" max="10" width="1.85546875" bestFit="1" customWidth="1"/>
    <col min="11" max="11" width="11" bestFit="1" customWidth="1"/>
    <col min="12" max="12" width="10.7109375" bestFit="1" customWidth="1"/>
    <col min="13" max="13" width="1.7109375" customWidth="1"/>
    <col min="14" max="14" width="12.7109375" style="5" customWidth="1"/>
    <col min="15" max="15" width="10.140625" style="5" bestFit="1" customWidth="1"/>
  </cols>
  <sheetData>
    <row r="1" spans="1:15" ht="12" customHeight="1">
      <c r="N1"/>
      <c r="O1"/>
    </row>
    <row r="2" spans="1:15" ht="12" customHeight="1">
      <c r="B2" s="155" t="s">
        <v>167</v>
      </c>
      <c r="C2" s="60"/>
      <c r="F2" s="51"/>
      <c r="G2" s="51"/>
      <c r="H2" s="79"/>
      <c r="I2" s="79"/>
      <c r="J2" s="79"/>
      <c r="K2" s="79"/>
      <c r="L2" s="79"/>
      <c r="N2" s="79"/>
      <c r="O2"/>
    </row>
    <row r="3" spans="1:15" ht="12" customHeight="1">
      <c r="C3" s="159"/>
      <c r="N3" s="9"/>
      <c r="O3"/>
    </row>
    <row r="4" spans="1:15" ht="12" customHeight="1">
      <c r="N4"/>
      <c r="O4"/>
    </row>
    <row r="5" spans="1:15" ht="12" customHeight="1">
      <c r="C5" s="159" t="s">
        <v>168</v>
      </c>
      <c r="N5"/>
      <c r="O5"/>
    </row>
    <row r="6" spans="1:15" ht="12" customHeight="1">
      <c r="N6"/>
      <c r="O6"/>
    </row>
    <row r="7" spans="1:15" ht="12" customHeight="1">
      <c r="N7"/>
      <c r="O7"/>
    </row>
    <row r="8" spans="1:15" ht="12" customHeight="1" thickBot="1">
      <c r="C8" s="92" t="s">
        <v>169</v>
      </c>
      <c r="D8" s="92"/>
      <c r="E8" s="92"/>
      <c r="F8" s="92"/>
      <c r="G8" s="92"/>
      <c r="H8" s="93"/>
      <c r="I8" s="92"/>
      <c r="J8" s="92"/>
      <c r="K8" s="92"/>
      <c r="L8" s="92"/>
      <c r="M8" s="11"/>
      <c r="N8" s="11"/>
      <c r="O8"/>
    </row>
    <row r="9" spans="1:15" ht="12" customHeight="1">
      <c r="C9" s="94"/>
      <c r="D9" s="94"/>
      <c r="E9" s="94"/>
      <c r="F9" s="94"/>
      <c r="G9" s="94"/>
      <c r="H9" s="276" t="s">
        <v>1</v>
      </c>
      <c r="I9" s="276"/>
      <c r="J9" s="276"/>
      <c r="K9" s="257" t="s">
        <v>2</v>
      </c>
      <c r="L9" s="257"/>
      <c r="N9" s="5" t="s">
        <v>3</v>
      </c>
      <c r="O9"/>
    </row>
    <row r="10" spans="1:15" ht="12" customHeight="1">
      <c r="A10" s="68"/>
      <c r="C10" s="94"/>
      <c r="D10" s="94"/>
      <c r="E10" s="94"/>
      <c r="F10" s="94"/>
      <c r="G10" s="94"/>
      <c r="H10" s="270" t="s">
        <v>4</v>
      </c>
      <c r="I10" s="270"/>
      <c r="J10" s="270"/>
      <c r="K10" s="262" t="s">
        <v>4</v>
      </c>
      <c r="L10" s="262"/>
      <c r="M10" s="86"/>
      <c r="N10" s="50" t="s">
        <v>5</v>
      </c>
      <c r="O10"/>
    </row>
    <row r="11" spans="1:15" ht="12" customHeight="1">
      <c r="A11" s="68"/>
      <c r="C11" s="71"/>
      <c r="D11" s="95"/>
      <c r="E11" s="95"/>
      <c r="F11" s="95"/>
      <c r="G11" s="51"/>
      <c r="H11" s="55">
        <v>2023</v>
      </c>
      <c r="I11" s="57">
        <v>2022</v>
      </c>
      <c r="K11" s="55">
        <v>2023</v>
      </c>
      <c r="L11" s="57">
        <v>2022</v>
      </c>
      <c r="N11" s="57">
        <v>2022</v>
      </c>
      <c r="O11"/>
    </row>
    <row r="12" spans="1:15" ht="12" customHeight="1">
      <c r="A12" s="68"/>
      <c r="C12" s="51" t="s">
        <v>170</v>
      </c>
      <c r="E12" s="51"/>
      <c r="F12" s="51"/>
      <c r="G12" s="51"/>
      <c r="H12" s="130">
        <v>0.15</v>
      </c>
      <c r="I12" s="130">
        <v>0.6</v>
      </c>
      <c r="J12" s="130"/>
      <c r="K12" s="130">
        <v>0.32</v>
      </c>
      <c r="L12" s="130">
        <v>0.4</v>
      </c>
      <c r="M12" s="165"/>
      <c r="N12" s="130">
        <v>0.51</v>
      </c>
      <c r="O12" s="202"/>
    </row>
    <row r="13" spans="1:15" ht="12" customHeight="1">
      <c r="C13" s="51" t="s">
        <v>171</v>
      </c>
      <c r="E13" s="51"/>
      <c r="F13" s="51"/>
      <c r="G13" s="51"/>
      <c r="H13" s="130">
        <v>0.72</v>
      </c>
      <c r="I13" s="130">
        <v>0.28000000000000003</v>
      </c>
      <c r="J13" s="130"/>
      <c r="K13" s="130">
        <v>0.47</v>
      </c>
      <c r="L13" s="130">
        <v>0.28000000000000003</v>
      </c>
      <c r="M13" s="165"/>
      <c r="N13" s="130">
        <v>0.2</v>
      </c>
      <c r="O13" s="202"/>
    </row>
    <row r="14" spans="1:15" ht="12" customHeight="1">
      <c r="C14" s="51" t="s">
        <v>172</v>
      </c>
      <c r="E14" s="51"/>
      <c r="F14" s="51"/>
      <c r="G14" s="51"/>
      <c r="H14" s="130">
        <v>0.06</v>
      </c>
      <c r="I14" s="130">
        <v>0.09</v>
      </c>
      <c r="J14" s="130"/>
      <c r="K14" s="130">
        <v>0.09</v>
      </c>
      <c r="L14" s="130">
        <v>0.18</v>
      </c>
      <c r="M14" s="165"/>
      <c r="N14" s="130">
        <v>0.11</v>
      </c>
      <c r="O14" s="202"/>
    </row>
    <row r="15" spans="1:15" ht="12" customHeight="1">
      <c r="C15" s="51" t="s">
        <v>173</v>
      </c>
      <c r="E15" s="51"/>
      <c r="F15" s="51"/>
      <c r="G15" s="51"/>
      <c r="H15" s="130">
        <v>0.03</v>
      </c>
      <c r="I15" s="130">
        <v>0.03</v>
      </c>
      <c r="J15" s="130"/>
      <c r="K15" s="130">
        <v>0.05</v>
      </c>
      <c r="L15" s="130">
        <v>0.03</v>
      </c>
      <c r="M15" s="165"/>
      <c r="N15" s="130">
        <v>0.05</v>
      </c>
      <c r="O15" s="202"/>
    </row>
    <row r="16" spans="1:15" ht="12" customHeight="1">
      <c r="C16" s="95" t="s">
        <v>174</v>
      </c>
      <c r="D16" s="86"/>
      <c r="E16" s="95"/>
      <c r="F16" s="95"/>
      <c r="G16" s="51"/>
      <c r="H16" s="131">
        <v>0.04</v>
      </c>
      <c r="I16" s="131">
        <v>0</v>
      </c>
      <c r="J16" s="130"/>
      <c r="K16" s="131">
        <v>7.0000000000000007E-2</v>
      </c>
      <c r="L16" s="131">
        <v>0.11</v>
      </c>
      <c r="M16" s="165"/>
      <c r="N16" s="131">
        <v>0.13</v>
      </c>
      <c r="O16" s="202"/>
    </row>
    <row r="17" spans="2:15" ht="12" customHeight="1">
      <c r="C17" s="118" t="s">
        <v>175</v>
      </c>
      <c r="N17"/>
      <c r="O17"/>
    </row>
    <row r="18" spans="2:15" ht="12" customHeight="1">
      <c r="C18" s="118" t="s">
        <v>176</v>
      </c>
      <c r="N18"/>
      <c r="O18"/>
    </row>
    <row r="19" spans="2:15" ht="12" customHeight="1">
      <c r="C19" s="118"/>
      <c r="L19" s="234"/>
      <c r="N19"/>
      <c r="O19"/>
    </row>
    <row r="20" spans="2:15" ht="12" customHeight="1">
      <c r="L20" s="234"/>
      <c r="N20"/>
      <c r="O20"/>
    </row>
    <row r="21" spans="2:15" ht="12" customHeight="1">
      <c r="L21" s="234"/>
      <c r="N21"/>
      <c r="O21"/>
    </row>
    <row r="22" spans="2:15" ht="12" customHeight="1">
      <c r="L22" s="234"/>
      <c r="N22"/>
      <c r="O22"/>
    </row>
    <row r="23" spans="2:15" ht="12" customHeight="1">
      <c r="B23" s="4" t="s">
        <v>177</v>
      </c>
      <c r="C23" s="5"/>
      <c r="D23" s="5"/>
      <c r="E23" s="5"/>
      <c r="F23" s="5"/>
      <c r="G23" s="52"/>
      <c r="H23" s="52"/>
      <c r="I23" s="52"/>
      <c r="J23" s="52"/>
      <c r="K23" s="52"/>
      <c r="L23" s="52"/>
      <c r="M23" s="52"/>
      <c r="N23" s="52"/>
    </row>
    <row r="24" spans="2:15" ht="12" customHeight="1">
      <c r="B24" s="4"/>
      <c r="C24" s="5"/>
      <c r="D24" s="5"/>
      <c r="E24" s="5"/>
      <c r="F24" s="5"/>
      <c r="G24" s="52"/>
      <c r="H24" s="52"/>
      <c r="I24" s="52"/>
      <c r="J24" s="52"/>
      <c r="K24" s="52"/>
      <c r="L24" s="52"/>
      <c r="M24" s="52"/>
      <c r="N24" s="52"/>
    </row>
    <row r="25" spans="2:15" ht="12" customHeight="1" thickBot="1">
      <c r="C25" s="46" t="s">
        <v>178</v>
      </c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/>
    </row>
    <row r="26" spans="2:15" ht="12" customHeight="1">
      <c r="C26" s="94"/>
      <c r="D26" s="94"/>
      <c r="E26" s="94"/>
      <c r="F26" s="94"/>
      <c r="G26" s="94"/>
      <c r="H26" s="276" t="s">
        <v>1</v>
      </c>
      <c r="I26" s="276"/>
      <c r="J26" s="276"/>
      <c r="K26" s="257" t="s">
        <v>2</v>
      </c>
      <c r="L26" s="257"/>
      <c r="N26" s="5" t="s">
        <v>3</v>
      </c>
      <c r="O26"/>
    </row>
    <row r="27" spans="2:15" ht="12" customHeight="1">
      <c r="C27" s="94"/>
      <c r="D27" s="94"/>
      <c r="E27" s="94"/>
      <c r="F27" s="94"/>
      <c r="G27" s="94"/>
      <c r="H27" s="270" t="s">
        <v>4</v>
      </c>
      <c r="I27" s="270"/>
      <c r="J27" s="270"/>
      <c r="K27" s="262" t="s">
        <v>4</v>
      </c>
      <c r="L27" s="262"/>
      <c r="M27" s="86"/>
      <c r="N27" s="50" t="s">
        <v>5</v>
      </c>
      <c r="O27"/>
    </row>
    <row r="28" spans="2:15" ht="12" customHeight="1">
      <c r="C28" s="71" t="s">
        <v>6</v>
      </c>
      <c r="D28" s="95"/>
      <c r="E28" s="95"/>
      <c r="F28" s="95"/>
      <c r="G28" s="51"/>
      <c r="H28" s="55">
        <v>2023</v>
      </c>
      <c r="I28" s="57">
        <v>2022</v>
      </c>
      <c r="K28" s="55">
        <v>2023</v>
      </c>
      <c r="L28" s="57">
        <v>2022</v>
      </c>
      <c r="N28" s="47">
        <v>2022</v>
      </c>
      <c r="O28"/>
    </row>
    <row r="29" spans="2:15" ht="12" customHeight="1">
      <c r="C29" s="5" t="s">
        <v>179</v>
      </c>
      <c r="D29" s="5"/>
      <c r="E29" s="5"/>
      <c r="F29" s="5"/>
      <c r="G29" s="52"/>
      <c r="H29" s="52">
        <v>-117.10000000000001</v>
      </c>
      <c r="I29" s="52">
        <v>-121.2</v>
      </c>
      <c r="J29" s="52"/>
      <c r="K29" s="52">
        <v>-352.4</v>
      </c>
      <c r="L29" s="52">
        <v>-317</v>
      </c>
      <c r="M29" s="52"/>
      <c r="N29" s="52">
        <v>-433.90000000000003</v>
      </c>
      <c r="O29"/>
    </row>
    <row r="30" spans="2:15" ht="12" customHeight="1">
      <c r="C30" s="5" t="s">
        <v>180</v>
      </c>
      <c r="D30" s="5"/>
      <c r="E30" s="5"/>
      <c r="F30" s="5"/>
      <c r="G30" s="52"/>
      <c r="H30" s="52">
        <v>-3.1999999999999997</v>
      </c>
      <c r="I30" s="52">
        <v>-3.9000000000000004</v>
      </c>
      <c r="J30" s="52"/>
      <c r="K30" s="52">
        <v>-11</v>
      </c>
      <c r="L30" s="52">
        <v>-11.3</v>
      </c>
      <c r="M30" s="52"/>
      <c r="N30" s="52">
        <v>-15</v>
      </c>
    </row>
    <row r="31" spans="2:15" ht="12" customHeight="1">
      <c r="C31" s="5" t="s">
        <v>181</v>
      </c>
      <c r="D31" s="5"/>
      <c r="E31" s="5"/>
      <c r="F31" s="5"/>
      <c r="G31" s="52"/>
      <c r="H31" s="52">
        <v>-9.1999999999999993</v>
      </c>
      <c r="I31" s="52">
        <v>-9.6</v>
      </c>
      <c r="J31" s="52"/>
      <c r="K31" s="52">
        <v>-29.9</v>
      </c>
      <c r="L31" s="52">
        <v>-29</v>
      </c>
      <c r="M31" s="52"/>
      <c r="N31" s="52">
        <v>-38.9</v>
      </c>
    </row>
    <row r="32" spans="2:15" ht="12" customHeight="1">
      <c r="C32" s="48" t="s">
        <v>182</v>
      </c>
      <c r="D32" s="48"/>
      <c r="E32" s="146"/>
      <c r="F32" s="47"/>
      <c r="G32" s="59"/>
      <c r="H32" s="53">
        <f>SUM(H29:H31)</f>
        <v>-129.5</v>
      </c>
      <c r="I32" s="53">
        <f>SUM(I29:I31)</f>
        <v>-134.70000000000002</v>
      </c>
      <c r="J32" s="52"/>
      <c r="K32" s="53">
        <f>SUM(K29:K31)</f>
        <v>-393.29999999999995</v>
      </c>
      <c r="L32" s="53">
        <f>SUM(L29:L31)</f>
        <v>-357.3</v>
      </c>
      <c r="M32" s="59"/>
      <c r="N32" s="53">
        <f>SUM(N29:N31)</f>
        <v>-487.8</v>
      </c>
    </row>
    <row r="33" spans="2:15" ht="12" customHeight="1">
      <c r="C33" s="5" t="s">
        <v>183</v>
      </c>
      <c r="D33" s="5"/>
      <c r="E33" s="147"/>
      <c r="F33" s="5"/>
      <c r="G33" s="52"/>
      <c r="H33" s="52">
        <v>-2.04</v>
      </c>
      <c r="I33" s="52">
        <v>-1.5</v>
      </c>
      <c r="J33" s="52"/>
      <c r="K33" s="52">
        <v>5.64</v>
      </c>
      <c r="L33" s="52">
        <v>4.5999999999999996</v>
      </c>
      <c r="M33" s="52"/>
      <c r="N33" s="52">
        <v>2.8</v>
      </c>
    </row>
    <row r="34" spans="2:15" ht="12" customHeight="1">
      <c r="C34" s="51" t="s">
        <v>147</v>
      </c>
      <c r="D34" s="5"/>
      <c r="E34" s="147"/>
      <c r="F34" s="5"/>
      <c r="G34" s="52"/>
      <c r="H34" s="52">
        <v>70.36</v>
      </c>
      <c r="I34" s="52">
        <v>33.700000000000003</v>
      </c>
      <c r="J34" s="52"/>
      <c r="K34" s="52">
        <v>148.13999999999999</v>
      </c>
      <c r="L34" s="52">
        <v>81.400000000000006</v>
      </c>
      <c r="M34" s="52"/>
      <c r="N34" s="52">
        <v>106.4</v>
      </c>
    </row>
    <row r="35" spans="2:15" ht="12" customHeight="1">
      <c r="C35" s="51" t="s">
        <v>184</v>
      </c>
      <c r="D35" s="5"/>
      <c r="E35" s="147"/>
      <c r="F35" s="5"/>
      <c r="G35" s="52"/>
      <c r="H35" s="52">
        <v>2.1</v>
      </c>
      <c r="I35" s="52">
        <v>2.1</v>
      </c>
      <c r="J35" s="52"/>
      <c r="K35" s="52">
        <v>6.5</v>
      </c>
      <c r="L35" s="52">
        <v>6.3</v>
      </c>
      <c r="M35" s="52"/>
      <c r="N35" s="52">
        <v>8.1</v>
      </c>
    </row>
    <row r="36" spans="2:15" ht="12" customHeight="1">
      <c r="C36" s="48" t="s">
        <v>185</v>
      </c>
      <c r="D36" s="48"/>
      <c r="E36" s="146"/>
      <c r="F36" s="48"/>
      <c r="G36" s="59"/>
      <c r="H36" s="53">
        <f>SUM(H32:H35)</f>
        <v>-59.079999999999991</v>
      </c>
      <c r="I36" s="53">
        <f>SUM(I32:I35)</f>
        <v>-100.40000000000002</v>
      </c>
      <c r="J36" s="59"/>
      <c r="K36" s="53">
        <f>SUM(K32:K35)</f>
        <v>-233.01999999999998</v>
      </c>
      <c r="L36" s="53">
        <f>SUM(L32:L35)</f>
        <v>-264.99999999999994</v>
      </c>
      <c r="M36" s="59"/>
      <c r="N36" s="53">
        <f>SUM(N32:N35)</f>
        <v>-370.5</v>
      </c>
    </row>
    <row r="37" spans="2:15" ht="12" customHeight="1">
      <c r="C37" s="5"/>
      <c r="D37" s="5"/>
      <c r="E37" s="145"/>
      <c r="F37" s="5"/>
      <c r="G37" s="52"/>
      <c r="H37" s="52"/>
      <c r="I37" s="52"/>
      <c r="J37" s="52"/>
      <c r="K37" s="52"/>
      <c r="L37" s="52"/>
      <c r="M37" s="5"/>
    </row>
    <row r="38" spans="2:15" ht="12" customHeight="1">
      <c r="C38" s="5"/>
      <c r="D38" s="5"/>
      <c r="E38" s="145"/>
      <c r="F38" s="5"/>
      <c r="G38" s="52"/>
      <c r="H38" s="52"/>
      <c r="I38" s="52"/>
      <c r="J38" s="52"/>
      <c r="K38" s="52"/>
      <c r="L38" s="52"/>
      <c r="M38" s="5"/>
    </row>
    <row r="39" spans="2:15" ht="12" customHeight="1">
      <c r="C39" s="5"/>
      <c r="D39" s="5"/>
      <c r="E39" s="145"/>
      <c r="F39" s="5"/>
      <c r="G39" s="52"/>
      <c r="H39" s="52"/>
      <c r="I39" s="52"/>
      <c r="J39" s="52"/>
      <c r="K39" s="52"/>
      <c r="L39" s="52"/>
      <c r="M39" s="5"/>
    </row>
    <row r="40" spans="2:15" ht="12" customHeight="1">
      <c r="C40" s="5"/>
      <c r="D40" s="5"/>
      <c r="E40" s="145"/>
      <c r="F40" s="5"/>
      <c r="G40" s="52"/>
      <c r="H40" s="52"/>
      <c r="I40" s="52"/>
      <c r="J40" s="52"/>
      <c r="K40" s="52"/>
      <c r="L40" s="52"/>
      <c r="M40" s="5"/>
    </row>
    <row r="41" spans="2:15" ht="12" customHeight="1">
      <c r="C41" s="5"/>
      <c r="D41" s="5"/>
      <c r="E41" s="145"/>
      <c r="F41" s="5"/>
      <c r="G41" s="52"/>
      <c r="H41" s="52"/>
      <c r="I41" s="52"/>
      <c r="J41" s="52"/>
      <c r="K41" s="52"/>
      <c r="L41" s="52"/>
      <c r="M41" s="5"/>
    </row>
    <row r="42" spans="2:15" ht="12" customHeight="1">
      <c r="B42" s="4" t="s">
        <v>186</v>
      </c>
      <c r="N42"/>
      <c r="O42"/>
    </row>
    <row r="43" spans="2:15" ht="12" customHeight="1">
      <c r="B43" s="4"/>
      <c r="N43"/>
      <c r="O43"/>
    </row>
    <row r="44" spans="2:15" ht="12" customHeight="1" thickBot="1">
      <c r="C44" s="92" t="s">
        <v>187</v>
      </c>
      <c r="D44" s="92"/>
      <c r="E44" s="92"/>
      <c r="F44" s="92"/>
      <c r="G44" s="92"/>
      <c r="H44" s="92"/>
      <c r="I44" s="92"/>
      <c r="J44" s="92"/>
      <c r="K44" s="92"/>
      <c r="L44" s="92"/>
      <c r="M44" s="11"/>
      <c r="N44" s="11"/>
      <c r="O44"/>
    </row>
    <row r="45" spans="2:15" ht="12" customHeight="1">
      <c r="C45" s="94"/>
      <c r="D45" s="94"/>
      <c r="E45" s="94"/>
      <c r="F45" s="94"/>
      <c r="G45" s="94"/>
      <c r="H45" s="276" t="s">
        <v>1</v>
      </c>
      <c r="I45" s="276"/>
      <c r="J45" s="276"/>
      <c r="K45" s="257" t="s">
        <v>2</v>
      </c>
      <c r="L45" s="257"/>
      <c r="N45" s="5" t="s">
        <v>3</v>
      </c>
    </row>
    <row r="46" spans="2:15" ht="12" customHeight="1">
      <c r="C46" s="94"/>
      <c r="D46" s="94"/>
      <c r="E46" s="94"/>
      <c r="F46" s="94"/>
      <c r="G46" s="94"/>
      <c r="H46" s="270" t="s">
        <v>4</v>
      </c>
      <c r="I46" s="270"/>
      <c r="J46" s="270"/>
      <c r="K46" s="262" t="s">
        <v>4</v>
      </c>
      <c r="L46" s="262"/>
      <c r="M46" s="86"/>
      <c r="N46" s="50" t="s">
        <v>5</v>
      </c>
    </row>
    <row r="47" spans="2:15" ht="12" customHeight="1">
      <c r="C47" s="211" t="s">
        <v>6</v>
      </c>
      <c r="D47" s="212"/>
      <c r="E47" s="212"/>
      <c r="F47" s="212"/>
      <c r="G47" s="189"/>
      <c r="H47" s="213">
        <v>2023</v>
      </c>
      <c r="I47" s="214">
        <v>2022</v>
      </c>
      <c r="J47" s="179"/>
      <c r="K47" s="213">
        <v>2023</v>
      </c>
      <c r="L47" s="214">
        <v>2022</v>
      </c>
      <c r="M47" s="179"/>
      <c r="N47" s="215">
        <v>2022</v>
      </c>
    </row>
    <row r="48" spans="2:15" ht="12" customHeight="1">
      <c r="C48" s="246"/>
      <c r="D48" s="189"/>
      <c r="E48" s="189"/>
      <c r="F48" s="189"/>
      <c r="G48" s="189"/>
      <c r="H48" s="247"/>
      <c r="I48" s="248"/>
      <c r="J48" s="179"/>
      <c r="K48" s="247"/>
      <c r="L48" s="248"/>
      <c r="M48" s="179"/>
      <c r="N48" s="145"/>
    </row>
    <row r="49" spans="3:14" ht="12" customHeight="1">
      <c r="C49" s="237" t="s">
        <v>155</v>
      </c>
      <c r="D49" s="189"/>
      <c r="E49" s="189"/>
      <c r="F49" s="189"/>
      <c r="G49" s="189"/>
      <c r="H49" s="247"/>
      <c r="I49" s="248"/>
      <c r="J49" s="179"/>
      <c r="K49" s="247"/>
      <c r="L49" s="248"/>
      <c r="M49" s="179"/>
      <c r="N49" s="145"/>
    </row>
    <row r="50" spans="3:14" ht="12" customHeight="1">
      <c r="C50" s="189" t="s">
        <v>156</v>
      </c>
      <c r="D50" s="179"/>
      <c r="E50" s="189"/>
      <c r="F50" s="189"/>
      <c r="G50" s="189"/>
      <c r="H50" s="197">
        <v>-44.5</v>
      </c>
      <c r="I50" s="197">
        <v>-35.1</v>
      </c>
      <c r="J50" s="197"/>
      <c r="K50" s="197">
        <v>-122.8</v>
      </c>
      <c r="L50" s="197">
        <v>-110.1</v>
      </c>
      <c r="M50" s="179"/>
      <c r="N50" s="197">
        <v>-135.69999999999999</v>
      </c>
    </row>
    <row r="51" spans="3:14" ht="12" customHeight="1">
      <c r="C51" s="189" t="s">
        <v>188</v>
      </c>
      <c r="D51" s="179"/>
      <c r="E51" s="189"/>
      <c r="F51" s="189"/>
      <c r="G51" s="189"/>
      <c r="H51" s="197">
        <v>-33.4</v>
      </c>
      <c r="I51" s="197">
        <v>-7</v>
      </c>
      <c r="J51" s="197"/>
      <c r="K51" s="197">
        <v>-35.700000000000003</v>
      </c>
      <c r="L51" s="197">
        <v>-90.4</v>
      </c>
      <c r="M51" s="179"/>
      <c r="N51" s="197">
        <v>-105.9</v>
      </c>
    </row>
    <row r="52" spans="3:14" ht="12" customHeight="1">
      <c r="C52" s="189" t="s">
        <v>189</v>
      </c>
      <c r="D52" s="179"/>
      <c r="E52" s="189"/>
      <c r="F52" s="189"/>
      <c r="G52" s="189"/>
      <c r="H52" s="197">
        <v>0</v>
      </c>
      <c r="I52" s="198">
        <v>0</v>
      </c>
      <c r="J52" s="197"/>
      <c r="K52" s="197">
        <v>0</v>
      </c>
      <c r="L52" s="198">
        <v>0</v>
      </c>
      <c r="M52" s="179"/>
      <c r="N52" s="198">
        <v>-11.5</v>
      </c>
    </row>
    <row r="53" spans="3:14" ht="12" customHeight="1">
      <c r="C53" s="186" t="s">
        <v>190</v>
      </c>
      <c r="D53" s="187"/>
      <c r="E53" s="187"/>
      <c r="F53" s="188"/>
      <c r="G53" s="189"/>
      <c r="H53" s="190">
        <f>SUM(H50:H52)</f>
        <v>-77.900000000000006</v>
      </c>
      <c r="I53" s="190">
        <f>SUM(I50:I52)</f>
        <v>-42.1</v>
      </c>
      <c r="J53" s="191"/>
      <c r="K53" s="190">
        <f>SUM(K50:K52)</f>
        <v>-158.5</v>
      </c>
      <c r="L53" s="190">
        <f>SUM(L50:L52)</f>
        <v>-200.5</v>
      </c>
      <c r="M53" s="179"/>
      <c r="N53" s="190">
        <f>SUM(N50:N52)</f>
        <v>-253.1</v>
      </c>
    </row>
    <row r="54" spans="3:14" ht="12" customHeight="1"/>
    <row r="55" spans="3:14" ht="12" customHeight="1">
      <c r="C55" s="237" t="s">
        <v>136</v>
      </c>
      <c r="D55" s="179"/>
      <c r="E55" s="189"/>
      <c r="F55" s="189"/>
      <c r="G55" s="189"/>
      <c r="H55" s="197"/>
      <c r="I55" s="197"/>
      <c r="J55" s="197"/>
      <c r="K55" s="197"/>
      <c r="L55" s="197"/>
      <c r="M55" s="179"/>
      <c r="N55" s="197"/>
    </row>
    <row r="56" spans="3:14" ht="12" customHeight="1">
      <c r="C56" s="189" t="s">
        <v>156</v>
      </c>
      <c r="D56" s="179"/>
      <c r="E56" s="189"/>
      <c r="F56" s="189"/>
      <c r="G56" s="189"/>
      <c r="H56" s="89">
        <v>-96.6</v>
      </c>
      <c r="I56" s="198">
        <v>-61.3</v>
      </c>
      <c r="J56" s="197"/>
      <c r="K56" s="89">
        <v>-242.1</v>
      </c>
      <c r="L56" s="198">
        <v>-178.6</v>
      </c>
      <c r="M56" s="179"/>
      <c r="N56" s="198">
        <v>-242</v>
      </c>
    </row>
    <row r="57" spans="3:14" ht="12" customHeight="1">
      <c r="C57" s="186" t="s">
        <v>190</v>
      </c>
      <c r="D57" s="187"/>
      <c r="E57" s="187"/>
      <c r="F57" s="188"/>
      <c r="G57" s="189"/>
      <c r="H57" s="190">
        <f>SUM(H54:H56)</f>
        <v>-96.6</v>
      </c>
      <c r="I57" s="190">
        <f>SUM(I54:I56)</f>
        <v>-61.3</v>
      </c>
      <c r="J57" s="191"/>
      <c r="K57" s="190">
        <f>SUM(K54:K56)</f>
        <v>-242.1</v>
      </c>
      <c r="L57" s="190">
        <f>SUM(L54:L56)</f>
        <v>-178.6</v>
      </c>
      <c r="M57" s="179"/>
      <c r="N57" s="190">
        <f>SUM(N54:N56)</f>
        <v>-242</v>
      </c>
    </row>
    <row r="58" spans="3:14" ht="12" customHeight="1">
      <c r="C58" s="60"/>
      <c r="F58" s="51"/>
      <c r="G58" s="51"/>
      <c r="H58" s="79"/>
      <c r="I58" s="79"/>
      <c r="J58" s="79"/>
      <c r="K58" s="79"/>
      <c r="L58" s="79"/>
      <c r="N58" s="79"/>
    </row>
    <row r="59" spans="3:14" ht="12" customHeight="1">
      <c r="C59" s="60"/>
      <c r="F59" s="51"/>
      <c r="G59" s="51"/>
      <c r="H59" s="79"/>
      <c r="I59" s="79"/>
      <c r="J59" s="79"/>
      <c r="K59" s="79"/>
      <c r="L59" s="79"/>
      <c r="N59" s="79"/>
    </row>
    <row r="60" spans="3:14" ht="12" customHeight="1">
      <c r="C60" s="60"/>
      <c r="F60" s="51"/>
      <c r="G60" s="51"/>
      <c r="H60" s="79"/>
      <c r="I60" s="79"/>
      <c r="J60" s="79"/>
      <c r="K60" s="79"/>
      <c r="L60" s="79"/>
      <c r="N60" s="79"/>
    </row>
    <row r="61" spans="3:14" ht="12" customHeight="1"/>
    <row r="62" spans="3:14" ht="12" customHeight="1"/>
    <row r="63" spans="3:14" ht="12" customHeight="1" thickBot="1">
      <c r="C63" s="92" t="s">
        <v>191</v>
      </c>
      <c r="D63" s="92"/>
      <c r="E63" s="92"/>
      <c r="F63" s="92"/>
      <c r="G63" s="92"/>
      <c r="H63" s="93"/>
      <c r="I63" s="92"/>
      <c r="J63" s="92"/>
      <c r="K63" s="92"/>
      <c r="L63" s="92"/>
      <c r="M63" s="11"/>
      <c r="N63" s="11"/>
    </row>
    <row r="64" spans="3:14" ht="12" customHeight="1">
      <c r="C64" s="94"/>
      <c r="D64" s="94"/>
      <c r="E64" s="94"/>
      <c r="F64" s="94"/>
      <c r="G64" s="94"/>
      <c r="H64" s="276" t="s">
        <v>1</v>
      </c>
      <c r="I64" s="276"/>
      <c r="J64" s="276"/>
      <c r="K64" s="257" t="s">
        <v>2</v>
      </c>
      <c r="L64" s="257"/>
      <c r="N64" s="5" t="s">
        <v>3</v>
      </c>
    </row>
    <row r="65" spans="3:14" ht="12" customHeight="1">
      <c r="C65" s="94"/>
      <c r="D65" s="94"/>
      <c r="E65" s="94"/>
      <c r="F65" s="94"/>
      <c r="G65" s="94"/>
      <c r="H65" s="270" t="s">
        <v>4</v>
      </c>
      <c r="I65" s="270"/>
      <c r="J65" s="270"/>
      <c r="K65" s="262" t="s">
        <v>4</v>
      </c>
      <c r="L65" s="262"/>
      <c r="M65" s="86"/>
      <c r="N65" s="50" t="s">
        <v>5</v>
      </c>
    </row>
    <row r="66" spans="3:14" ht="12" customHeight="1">
      <c r="C66" s="71" t="s">
        <v>6</v>
      </c>
      <c r="D66" s="95"/>
      <c r="E66" s="95"/>
      <c r="F66" s="95"/>
      <c r="G66" s="51"/>
      <c r="H66" s="55">
        <v>2023</v>
      </c>
      <c r="I66" s="57">
        <v>2022</v>
      </c>
      <c r="K66" s="55">
        <v>2023</v>
      </c>
      <c r="L66" s="57">
        <v>2022</v>
      </c>
      <c r="N66" s="50">
        <v>2022</v>
      </c>
    </row>
    <row r="67" spans="3:14" ht="12" customHeight="1">
      <c r="C67" s="51" t="s">
        <v>192</v>
      </c>
      <c r="E67" s="51"/>
      <c r="F67" s="51"/>
      <c r="G67" s="51"/>
      <c r="H67" s="81">
        <v>-26.700000000000003</v>
      </c>
      <c r="I67" s="81">
        <v>-29.299999999999997</v>
      </c>
      <c r="J67" s="81"/>
      <c r="K67" s="81">
        <v>-81.900000000000006</v>
      </c>
      <c r="L67" s="81">
        <v>-93.7</v>
      </c>
      <c r="N67" s="81">
        <v>-122.2</v>
      </c>
    </row>
    <row r="68" spans="3:14" ht="12" customHeight="1">
      <c r="C68" s="51" t="s">
        <v>193</v>
      </c>
      <c r="E68" s="51"/>
      <c r="F68" s="51"/>
      <c r="G68" s="51"/>
      <c r="H68" s="81">
        <v>-0.69999999999999929</v>
      </c>
      <c r="I68" s="81">
        <v>-0.80000000000000071</v>
      </c>
      <c r="J68" s="81"/>
      <c r="K68" s="81">
        <v>0</v>
      </c>
      <c r="L68" s="81">
        <v>0.30000000000000071</v>
      </c>
      <c r="N68" s="81">
        <v>0.40000000000000213</v>
      </c>
    </row>
    <row r="69" spans="3:14" ht="12" customHeight="1">
      <c r="C69" s="95" t="s">
        <v>194</v>
      </c>
      <c r="E69" s="51"/>
      <c r="F69" s="51"/>
      <c r="G69" s="51"/>
      <c r="H69" s="81">
        <v>18.8</v>
      </c>
      <c r="I69" s="81">
        <v>7.9</v>
      </c>
      <c r="J69" s="81"/>
      <c r="K69" s="81">
        <v>37.700000000000003</v>
      </c>
      <c r="L69" s="81">
        <v>21.7</v>
      </c>
      <c r="N69" s="81">
        <v>25.9</v>
      </c>
    </row>
    <row r="70" spans="3:14" ht="12" customHeight="1">
      <c r="C70" s="54" t="s">
        <v>190</v>
      </c>
      <c r="D70" s="8"/>
      <c r="E70" s="8"/>
      <c r="F70" s="98"/>
      <c r="G70" s="51"/>
      <c r="H70" s="82">
        <f>SUM(H67:H69)</f>
        <v>-8.6000000000000014</v>
      </c>
      <c r="I70" s="82">
        <v>-22.199999999999996</v>
      </c>
      <c r="J70" s="79"/>
      <c r="K70" s="82">
        <f>SUM(K67:K69)</f>
        <v>-44.2</v>
      </c>
      <c r="L70" s="82">
        <v>-71.7</v>
      </c>
      <c r="N70" s="82">
        <v>-95.9</v>
      </c>
    </row>
    <row r="71" spans="3:14" ht="12" customHeight="1">
      <c r="C71" s="282" t="s">
        <v>195</v>
      </c>
      <c r="D71" s="282"/>
      <c r="E71" s="282"/>
      <c r="F71" s="282"/>
      <c r="G71" s="282"/>
      <c r="H71" s="282"/>
      <c r="I71" s="282"/>
      <c r="J71" s="282"/>
      <c r="K71" s="282"/>
      <c r="L71" s="282"/>
      <c r="M71" s="282"/>
      <c r="N71" s="282"/>
    </row>
    <row r="72" spans="3:14" ht="15.75" customHeight="1">
      <c r="C72" s="240" t="s">
        <v>196</v>
      </c>
      <c r="D72" s="210"/>
      <c r="E72" s="210"/>
      <c r="F72" s="210"/>
      <c r="G72" s="210"/>
      <c r="H72" s="210"/>
      <c r="I72" s="210"/>
      <c r="J72" s="210"/>
      <c r="K72" s="210"/>
      <c r="L72" s="210"/>
      <c r="M72" s="210"/>
      <c r="N72" s="210"/>
    </row>
    <row r="73" spans="3:14" ht="12" customHeight="1">
      <c r="C73" s="5"/>
    </row>
    <row r="74" spans="3:14" ht="12" customHeight="1"/>
    <row r="75" spans="3:14" ht="12" customHeight="1" thickBot="1">
      <c r="C75" s="99" t="s">
        <v>197</v>
      </c>
      <c r="D75" s="92"/>
      <c r="E75" s="92"/>
      <c r="F75" s="92"/>
      <c r="G75" s="92"/>
      <c r="H75" s="93"/>
      <c r="I75" s="92"/>
      <c r="J75" s="92"/>
      <c r="K75" s="92"/>
      <c r="L75" s="92"/>
      <c r="M75" s="11"/>
      <c r="N75" s="11"/>
    </row>
    <row r="76" spans="3:14" ht="12" customHeight="1">
      <c r="C76" s="94"/>
      <c r="D76" s="94"/>
      <c r="E76" s="94"/>
      <c r="F76" s="94"/>
      <c r="G76" s="94"/>
      <c r="H76" s="276" t="s">
        <v>1</v>
      </c>
      <c r="I76" s="276"/>
      <c r="J76" s="276"/>
      <c r="K76" s="257" t="s">
        <v>2</v>
      </c>
      <c r="L76" s="257"/>
      <c r="N76" s="5" t="s">
        <v>3</v>
      </c>
    </row>
    <row r="77" spans="3:14" ht="12" customHeight="1">
      <c r="C77" s="94"/>
      <c r="D77" s="94"/>
      <c r="E77" s="94"/>
      <c r="F77" s="94"/>
      <c r="G77" s="94"/>
      <c r="H77" s="270" t="s">
        <v>4</v>
      </c>
      <c r="I77" s="270"/>
      <c r="J77" s="270"/>
      <c r="K77" s="262" t="s">
        <v>4</v>
      </c>
      <c r="L77" s="262"/>
      <c r="M77" s="86"/>
      <c r="N77" s="50" t="s">
        <v>5</v>
      </c>
    </row>
    <row r="78" spans="3:14" ht="12" customHeight="1">
      <c r="C78" s="71" t="s">
        <v>6</v>
      </c>
      <c r="D78" s="95"/>
      <c r="E78" s="95"/>
      <c r="F78" s="95"/>
      <c r="G78" s="51"/>
      <c r="H78" s="55">
        <v>2023</v>
      </c>
      <c r="I78" s="57">
        <v>2022</v>
      </c>
      <c r="K78" s="55">
        <v>2023</v>
      </c>
      <c r="L78" s="57">
        <v>2022</v>
      </c>
      <c r="N78" s="50">
        <v>2022</v>
      </c>
    </row>
    <row r="79" spans="3:14" ht="12" customHeight="1">
      <c r="C79" s="51" t="s">
        <v>198</v>
      </c>
      <c r="E79" s="51"/>
      <c r="F79" s="51"/>
      <c r="G79" s="51"/>
      <c r="H79" s="81">
        <v>0</v>
      </c>
      <c r="I79" s="81">
        <v>0</v>
      </c>
      <c r="J79" s="81"/>
      <c r="K79" s="81">
        <v>-6.3</v>
      </c>
      <c r="L79" s="81">
        <v>0.4</v>
      </c>
      <c r="N79" s="81">
        <v>0.4</v>
      </c>
    </row>
    <row r="80" spans="3:14" ht="12" customHeight="1">
      <c r="C80" s="51" t="s">
        <v>199</v>
      </c>
      <c r="E80" s="51"/>
      <c r="F80" s="51"/>
      <c r="G80" s="51"/>
      <c r="H80" s="81">
        <v>0</v>
      </c>
      <c r="I80" s="81">
        <v>0</v>
      </c>
      <c r="J80" s="81"/>
      <c r="K80" s="81">
        <v>0</v>
      </c>
      <c r="L80" s="81">
        <v>0</v>
      </c>
      <c r="N80" s="81">
        <v>-5.7</v>
      </c>
    </row>
    <row r="81" spans="3:15" ht="12" customHeight="1">
      <c r="C81" s="54" t="s">
        <v>190</v>
      </c>
      <c r="D81" s="8"/>
      <c r="E81" s="8"/>
      <c r="F81" s="98"/>
      <c r="G81" s="51"/>
      <c r="H81" s="82">
        <f>SUM(H79:H80)</f>
        <v>0</v>
      </c>
      <c r="I81" s="82">
        <f>SUM(I79:I80)</f>
        <v>0</v>
      </c>
      <c r="J81" s="79"/>
      <c r="K81" s="82">
        <f>SUM(K79:K80)</f>
        <v>-6.3</v>
      </c>
      <c r="L81" s="82">
        <f>SUM(L79:L80)</f>
        <v>0.4</v>
      </c>
      <c r="N81" s="82">
        <f>SUM(N79:N80)</f>
        <v>-5.3</v>
      </c>
    </row>
    <row r="82" spans="3:15" ht="12" customHeight="1"/>
    <row r="83" spans="3:15" ht="12" customHeight="1"/>
    <row r="84" spans="3:15" ht="12" customHeight="1"/>
    <row r="85" spans="3:15" ht="12" customHeight="1" thickBot="1">
      <c r="C85" s="218" t="s">
        <v>200</v>
      </c>
      <c r="D85" s="218"/>
      <c r="E85" s="218"/>
      <c r="F85" s="218"/>
      <c r="G85" s="218"/>
      <c r="H85" s="219"/>
      <c r="I85" s="218"/>
      <c r="J85" s="218"/>
      <c r="K85" s="218"/>
      <c r="L85" s="218"/>
      <c r="M85" s="220"/>
      <c r="N85" s="220"/>
    </row>
    <row r="86" spans="3:15" ht="12" customHeight="1">
      <c r="C86" s="221"/>
      <c r="D86" s="221"/>
      <c r="E86" s="221"/>
      <c r="F86" s="221"/>
      <c r="G86" s="221"/>
      <c r="H86" s="280" t="s">
        <v>1</v>
      </c>
      <c r="I86" s="280"/>
      <c r="J86" s="280"/>
      <c r="K86" s="281" t="s">
        <v>2</v>
      </c>
      <c r="L86" s="281"/>
      <c r="M86" s="179"/>
      <c r="N86" s="145" t="s">
        <v>3</v>
      </c>
    </row>
    <row r="87" spans="3:15" ht="12" customHeight="1">
      <c r="C87" s="221"/>
      <c r="D87" s="221"/>
      <c r="E87" s="221"/>
      <c r="F87" s="221"/>
      <c r="G87" s="221"/>
      <c r="H87" s="272" t="s">
        <v>4</v>
      </c>
      <c r="I87" s="272"/>
      <c r="J87" s="272"/>
      <c r="K87" s="274" t="s">
        <v>4</v>
      </c>
      <c r="L87" s="274"/>
      <c r="M87" s="222"/>
      <c r="N87" s="223" t="s">
        <v>5</v>
      </c>
    </row>
    <row r="88" spans="3:15" ht="12" customHeight="1">
      <c r="C88" s="211" t="s">
        <v>6</v>
      </c>
      <c r="D88" s="212"/>
      <c r="E88" s="212"/>
      <c r="F88" s="212"/>
      <c r="G88" s="189"/>
      <c r="H88" s="213">
        <v>2023</v>
      </c>
      <c r="I88" s="214">
        <v>2022</v>
      </c>
      <c r="J88" s="179"/>
      <c r="K88" s="213">
        <v>2023</v>
      </c>
      <c r="L88" s="214">
        <v>2022</v>
      </c>
      <c r="M88" s="179"/>
      <c r="N88" s="223">
        <v>2022</v>
      </c>
    </row>
    <row r="89" spans="3:15" s="179" customFormat="1" ht="12" customHeight="1">
      <c r="C89" s="189" t="s">
        <v>201</v>
      </c>
      <c r="E89" s="189"/>
      <c r="F89" s="189"/>
      <c r="G89" s="189"/>
      <c r="H89" s="197">
        <v>0</v>
      </c>
      <c r="I89" s="198">
        <v>7.6050000000000004</v>
      </c>
      <c r="J89" s="197"/>
      <c r="K89" s="197">
        <v>0</v>
      </c>
      <c r="L89" s="198">
        <v>10.99</v>
      </c>
      <c r="N89" s="198">
        <v>10.99</v>
      </c>
      <c r="O89" s="145"/>
    </row>
    <row r="90" spans="3:15" ht="12" customHeight="1">
      <c r="C90" s="189" t="s">
        <v>202</v>
      </c>
      <c r="D90" s="179"/>
      <c r="E90" s="189"/>
      <c r="F90" s="189"/>
      <c r="G90" s="189"/>
      <c r="H90" s="197">
        <v>0</v>
      </c>
      <c r="I90" s="198">
        <v>0.6</v>
      </c>
      <c r="J90" s="197"/>
      <c r="K90" s="197">
        <v>0</v>
      </c>
      <c r="L90" s="198">
        <v>-3.4</v>
      </c>
      <c r="M90" s="179"/>
      <c r="N90" s="198">
        <v>-3.4</v>
      </c>
    </row>
    <row r="91" spans="3:15" ht="12" customHeight="1">
      <c r="C91" s="189" t="s">
        <v>203</v>
      </c>
      <c r="D91" s="179"/>
      <c r="E91" s="189"/>
      <c r="F91" s="189"/>
      <c r="G91" s="189"/>
      <c r="H91" s="197">
        <v>0</v>
      </c>
      <c r="I91" s="198">
        <v>0</v>
      </c>
      <c r="J91" s="197"/>
      <c r="K91" s="197">
        <v>0</v>
      </c>
      <c r="L91" s="198">
        <v>0</v>
      </c>
      <c r="M91" s="179"/>
      <c r="N91" s="198">
        <v>-2.00036572</v>
      </c>
    </row>
    <row r="92" spans="3:15" ht="12" customHeight="1">
      <c r="C92" s="189" t="s">
        <v>204</v>
      </c>
      <c r="D92" s="179"/>
      <c r="E92" s="189"/>
      <c r="F92" s="189"/>
      <c r="G92" s="189"/>
      <c r="H92" s="197">
        <v>0</v>
      </c>
      <c r="I92" s="198">
        <v>-6.4</v>
      </c>
      <c r="J92" s="197"/>
      <c r="K92" s="197">
        <v>8.1728939999999944E-2</v>
      </c>
      <c r="L92" s="198">
        <v>-6.2734468100000003</v>
      </c>
      <c r="M92" s="179"/>
      <c r="N92" s="198">
        <v>0.11607231999999995</v>
      </c>
    </row>
    <row r="93" spans="3:15" s="179" customFormat="1" ht="12" customHeight="1">
      <c r="C93" s="186" t="s">
        <v>190</v>
      </c>
      <c r="D93" s="187"/>
      <c r="E93" s="187"/>
      <c r="F93" s="188"/>
      <c r="G93" s="189"/>
      <c r="H93" s="190">
        <f>SUM(H89:H92)</f>
        <v>0</v>
      </c>
      <c r="I93" s="190">
        <f>SUM(I89:I92)</f>
        <v>1.8049999999999997</v>
      </c>
      <c r="J93" s="191"/>
      <c r="K93" s="190">
        <f>SUM(K89:K92)</f>
        <v>8.1728939999999944E-2</v>
      </c>
      <c r="L93" s="190">
        <f>SUM(L89:L92)</f>
        <v>1.3165531899999996</v>
      </c>
      <c r="N93" s="190">
        <f>SUM(N89:N92)</f>
        <v>5.7057066000000001</v>
      </c>
      <c r="O93" s="145"/>
    </row>
    <row r="94" spans="3:15" ht="12" customHeight="1"/>
    <row r="95" spans="3:15" ht="12" customHeight="1"/>
    <row r="96" spans="3:15" ht="12" customHeight="1"/>
    <row r="97" spans="2:14" ht="12" customHeight="1"/>
    <row r="98" spans="2:14" ht="12" customHeight="1">
      <c r="B98" s="4" t="s">
        <v>205</v>
      </c>
    </row>
    <row r="99" spans="2:14" ht="12" customHeight="1"/>
    <row r="100" spans="2:14" ht="12" customHeight="1"/>
    <row r="101" spans="2:14" ht="12" customHeight="1"/>
    <row r="102" spans="2:14" ht="12" customHeight="1">
      <c r="B102" s="4" t="s">
        <v>206</v>
      </c>
    </row>
    <row r="103" spans="2:14" ht="12" customHeight="1">
      <c r="B103" s="4"/>
    </row>
    <row r="104" spans="2:14" ht="12" customHeight="1" thickBot="1">
      <c r="C104" s="92" t="s">
        <v>207</v>
      </c>
      <c r="D104" s="92"/>
      <c r="E104" s="92"/>
      <c r="F104" s="92"/>
      <c r="G104" s="92"/>
      <c r="H104" s="93"/>
      <c r="I104" s="92"/>
      <c r="J104" s="92"/>
      <c r="K104" s="92"/>
      <c r="L104" s="92"/>
      <c r="M104" s="11"/>
      <c r="N104" s="11"/>
    </row>
    <row r="105" spans="2:14" ht="12" customHeight="1">
      <c r="C105" s="94"/>
      <c r="D105" s="94"/>
      <c r="E105" s="94"/>
      <c r="F105" s="94"/>
      <c r="G105" s="94"/>
      <c r="H105" s="276" t="s">
        <v>1</v>
      </c>
      <c r="I105" s="276"/>
      <c r="J105" s="276"/>
      <c r="K105" s="257" t="s">
        <v>2</v>
      </c>
      <c r="L105" s="257"/>
      <c r="N105" s="5" t="s">
        <v>3</v>
      </c>
    </row>
    <row r="106" spans="2:14" ht="12" customHeight="1">
      <c r="C106" s="94"/>
      <c r="D106" s="94"/>
      <c r="E106" s="94"/>
      <c r="F106" s="94"/>
      <c r="G106" s="94"/>
      <c r="H106" s="270" t="s">
        <v>4</v>
      </c>
      <c r="I106" s="270"/>
      <c r="J106" s="270"/>
      <c r="K106" s="262" t="s">
        <v>4</v>
      </c>
      <c r="L106" s="262"/>
      <c r="M106" s="86"/>
      <c r="N106" s="50" t="s">
        <v>5</v>
      </c>
    </row>
    <row r="107" spans="2:14" ht="12" customHeight="1">
      <c r="C107" s="71" t="s">
        <v>6</v>
      </c>
      <c r="D107" s="95"/>
      <c r="E107" s="95"/>
      <c r="F107" s="95"/>
      <c r="G107" s="51"/>
      <c r="H107" s="55">
        <v>2023</v>
      </c>
      <c r="I107" s="57">
        <v>2022</v>
      </c>
      <c r="K107" s="55">
        <v>2023</v>
      </c>
      <c r="L107" s="57">
        <v>2022</v>
      </c>
      <c r="N107" s="47">
        <v>2022</v>
      </c>
    </row>
    <row r="108" spans="2:14" ht="12" customHeight="1">
      <c r="C108" s="51" t="s">
        <v>208</v>
      </c>
      <c r="E108" s="51"/>
      <c r="F108" s="51"/>
      <c r="G108" s="51"/>
      <c r="H108" s="81">
        <v>-25.3</v>
      </c>
      <c r="I108" s="81">
        <v>-29.1</v>
      </c>
      <c r="J108" s="81"/>
      <c r="K108" s="81">
        <v>-79.8</v>
      </c>
      <c r="L108" s="81">
        <v>-80.5</v>
      </c>
      <c r="N108" s="81">
        <v>-109.4</v>
      </c>
    </row>
    <row r="109" spans="2:14" ht="12" customHeight="1">
      <c r="C109" s="51" t="s">
        <v>209</v>
      </c>
      <c r="E109" s="51"/>
      <c r="F109" s="51"/>
      <c r="G109" s="51"/>
      <c r="H109" s="81">
        <v>-1.9</v>
      </c>
      <c r="I109" s="81">
        <v>-1.5</v>
      </c>
      <c r="J109" s="81"/>
      <c r="K109" s="81">
        <v>-5.4</v>
      </c>
      <c r="L109" s="81">
        <v>-5</v>
      </c>
      <c r="N109" s="81">
        <v>-6.4</v>
      </c>
    </row>
    <row r="110" spans="2:14" ht="12" customHeight="1">
      <c r="C110" s="51" t="s">
        <v>210</v>
      </c>
      <c r="E110" s="51"/>
      <c r="F110" s="51"/>
      <c r="G110" s="51"/>
      <c r="H110" s="81">
        <v>0.80000000000000204</v>
      </c>
      <c r="I110" s="81">
        <v>1.3000000000000007</v>
      </c>
      <c r="J110" s="81"/>
      <c r="K110" s="81">
        <v>1.9999999999999947</v>
      </c>
      <c r="L110" s="81">
        <v>4.0999999999999943</v>
      </c>
      <c r="N110" s="81">
        <v>5.5000000000000089</v>
      </c>
    </row>
    <row r="111" spans="2:14" ht="12" customHeight="1">
      <c r="C111" s="54" t="s">
        <v>190</v>
      </c>
      <c r="D111" s="8"/>
      <c r="E111" s="8"/>
      <c r="F111" s="98"/>
      <c r="G111" s="51"/>
      <c r="H111" s="82">
        <f>SUM(H108:H110)</f>
        <v>-26.4</v>
      </c>
      <c r="I111" s="82">
        <f>SUM(I108:I110)</f>
        <v>-29.3</v>
      </c>
      <c r="J111" s="79"/>
      <c r="K111" s="82">
        <f>SUM(K108:K110)</f>
        <v>-83.2</v>
      </c>
      <c r="L111" s="82">
        <f>SUM(L108:L110)</f>
        <v>-81.400000000000006</v>
      </c>
      <c r="N111" s="82">
        <f>SUM(N108:N110)</f>
        <v>-110.3</v>
      </c>
    </row>
    <row r="112" spans="2:14" ht="12" customHeight="1"/>
    <row r="113" spans="2:15" s="179" customFormat="1" ht="12" customHeight="1">
      <c r="N113" s="145"/>
      <c r="O113" s="145"/>
    </row>
    <row r="114" spans="2:15" ht="12" customHeight="1">
      <c r="B114" s="4" t="s">
        <v>211</v>
      </c>
    </row>
    <row r="115" spans="2:15" ht="12" customHeight="1">
      <c r="B115" s="4"/>
    </row>
    <row r="116" spans="2:15" ht="12" customHeight="1" thickBot="1">
      <c r="C116" s="92" t="s">
        <v>212</v>
      </c>
      <c r="D116" s="92"/>
      <c r="E116" s="92"/>
      <c r="F116" s="92"/>
      <c r="G116" s="92"/>
      <c r="H116" s="93"/>
      <c r="I116" s="92"/>
      <c r="J116" s="92"/>
      <c r="K116" s="92"/>
      <c r="L116" s="92"/>
      <c r="M116" s="11"/>
      <c r="N116" s="11"/>
    </row>
    <row r="117" spans="2:15" ht="12" customHeight="1">
      <c r="C117" s="94"/>
      <c r="D117" s="94"/>
      <c r="E117" s="94"/>
      <c r="F117" s="94"/>
      <c r="G117" s="94"/>
      <c r="H117" s="276" t="s">
        <v>1</v>
      </c>
      <c r="I117" s="276"/>
      <c r="J117" s="276"/>
      <c r="K117" s="257" t="s">
        <v>2</v>
      </c>
      <c r="L117" s="257"/>
      <c r="N117" s="5" t="s">
        <v>3</v>
      </c>
    </row>
    <row r="118" spans="2:15" ht="12" customHeight="1">
      <c r="C118" s="94"/>
      <c r="D118" s="94"/>
      <c r="E118" s="94"/>
      <c r="F118" s="94"/>
      <c r="G118" s="94"/>
      <c r="H118" s="270" t="s">
        <v>4</v>
      </c>
      <c r="I118" s="270"/>
      <c r="J118" s="270"/>
      <c r="K118" s="262" t="s">
        <v>4</v>
      </c>
      <c r="L118" s="262"/>
      <c r="M118" s="86"/>
      <c r="N118" s="50" t="s">
        <v>5</v>
      </c>
    </row>
    <row r="119" spans="2:15" ht="12" customHeight="1">
      <c r="C119" s="71" t="s">
        <v>6</v>
      </c>
      <c r="D119" s="95"/>
      <c r="E119" s="95"/>
      <c r="F119" s="95"/>
      <c r="G119" s="51"/>
      <c r="H119" s="55">
        <v>2023</v>
      </c>
      <c r="I119" s="57">
        <v>2022</v>
      </c>
      <c r="K119" s="55">
        <v>2023</v>
      </c>
      <c r="L119" s="57">
        <v>2022</v>
      </c>
      <c r="N119" s="50">
        <v>2022</v>
      </c>
    </row>
    <row r="120" spans="2:15" ht="12" customHeight="1">
      <c r="C120" s="51" t="s">
        <v>213</v>
      </c>
      <c r="D120" s="51"/>
      <c r="E120" s="51"/>
      <c r="F120" s="51"/>
      <c r="G120" s="51"/>
      <c r="H120" s="81">
        <v>9.8000000000000007</v>
      </c>
      <c r="I120" s="81">
        <v>3.4</v>
      </c>
      <c r="K120" s="81">
        <v>15.5</v>
      </c>
      <c r="L120" s="81">
        <v>4.2</v>
      </c>
      <c r="N120" s="81">
        <v>7</v>
      </c>
    </row>
    <row r="121" spans="2:15" ht="12" customHeight="1">
      <c r="C121" s="62" t="s">
        <v>214</v>
      </c>
      <c r="E121" s="51"/>
      <c r="F121" s="51"/>
      <c r="G121" s="51"/>
      <c r="H121" s="81">
        <v>-0.2</v>
      </c>
      <c r="I121" s="81">
        <v>-2</v>
      </c>
      <c r="J121" s="81"/>
      <c r="K121" s="81">
        <v>2.4</v>
      </c>
      <c r="L121" s="81">
        <v>2.5</v>
      </c>
      <c r="N121" s="81">
        <v>4.3</v>
      </c>
    </row>
    <row r="122" spans="2:15" ht="12" customHeight="1">
      <c r="C122" s="62" t="s">
        <v>215</v>
      </c>
      <c r="E122" s="51"/>
      <c r="F122" s="51"/>
      <c r="G122" s="51"/>
      <c r="H122" s="81">
        <v>0</v>
      </c>
      <c r="I122" s="81">
        <v>0</v>
      </c>
      <c r="J122" s="81"/>
      <c r="K122" s="81">
        <v>-11.2</v>
      </c>
      <c r="L122" s="81">
        <v>0</v>
      </c>
      <c r="N122" s="81">
        <v>0</v>
      </c>
    </row>
    <row r="123" spans="2:15" ht="12" customHeight="1">
      <c r="C123" s="62" t="s">
        <v>216</v>
      </c>
      <c r="E123" s="51"/>
      <c r="F123" s="51"/>
      <c r="G123" s="51"/>
      <c r="H123" s="81">
        <v>0</v>
      </c>
      <c r="I123" s="81">
        <v>-0.5</v>
      </c>
      <c r="J123" s="81"/>
      <c r="K123" s="81">
        <v>0</v>
      </c>
      <c r="L123" s="81">
        <v>-7.6</v>
      </c>
      <c r="N123" s="81">
        <v>-7.6</v>
      </c>
    </row>
    <row r="124" spans="2:15" ht="12" customHeight="1">
      <c r="C124" s="51" t="s">
        <v>217</v>
      </c>
      <c r="E124" s="51"/>
      <c r="F124" s="51"/>
      <c r="G124" s="51"/>
      <c r="H124" s="81">
        <v>-0.60000000000000142</v>
      </c>
      <c r="I124" s="81">
        <v>-0.5</v>
      </c>
      <c r="J124" s="81"/>
      <c r="K124" s="81">
        <v>-2.1000000000000014</v>
      </c>
      <c r="L124" s="81">
        <v>-0.70000000000000107</v>
      </c>
      <c r="N124" s="81">
        <v>-1.0999999999999996</v>
      </c>
    </row>
    <row r="125" spans="2:15" ht="12" customHeight="1">
      <c r="C125" s="54" t="s">
        <v>190</v>
      </c>
      <c r="D125" s="8"/>
      <c r="E125" s="8"/>
      <c r="F125" s="98"/>
      <c r="G125" s="51"/>
      <c r="H125" s="82">
        <f>SUM(H120:H124)</f>
        <v>9</v>
      </c>
      <c r="I125" s="82">
        <f>SUM(I120:I124)</f>
        <v>0.39999999999999991</v>
      </c>
      <c r="J125" s="79"/>
      <c r="K125" s="82">
        <f>SUM(K120:K124)</f>
        <v>4.5999999999999979</v>
      </c>
      <c r="L125" s="82">
        <f>SUM(L120:L124)</f>
        <v>-1.6000000000000005</v>
      </c>
      <c r="N125" s="82">
        <f>SUM(N120:N124)</f>
        <v>2.6000000000000014</v>
      </c>
    </row>
    <row r="126" spans="2:15" ht="12" customHeight="1"/>
    <row r="127" spans="2:15" ht="12" customHeight="1"/>
    <row r="128" spans="2:15" ht="12" customHeight="1">
      <c r="B128" s="4" t="s">
        <v>218</v>
      </c>
    </row>
    <row r="129" spans="2:14" ht="12" customHeight="1">
      <c r="B129" s="4"/>
    </row>
    <row r="130" spans="2:14" ht="12" customHeight="1" thickBot="1">
      <c r="C130" s="92" t="s">
        <v>219</v>
      </c>
      <c r="D130" s="92"/>
      <c r="E130" s="92"/>
      <c r="F130" s="92"/>
      <c r="G130" s="92"/>
      <c r="H130" s="93"/>
      <c r="I130" s="92"/>
      <c r="J130" s="92"/>
      <c r="K130" s="92"/>
      <c r="L130" s="92"/>
      <c r="M130" s="11"/>
      <c r="N130" s="11"/>
    </row>
    <row r="131" spans="2:14" ht="12" customHeight="1">
      <c r="C131" s="94"/>
      <c r="D131" s="94"/>
      <c r="E131" s="94"/>
      <c r="F131" s="94"/>
      <c r="G131" s="94"/>
      <c r="H131" s="276" t="s">
        <v>1</v>
      </c>
      <c r="I131" s="276"/>
      <c r="J131" s="276"/>
      <c r="K131" s="257" t="s">
        <v>2</v>
      </c>
      <c r="L131" s="257"/>
      <c r="N131" s="5" t="s">
        <v>3</v>
      </c>
    </row>
    <row r="132" spans="2:14" ht="12" customHeight="1">
      <c r="C132" s="94"/>
      <c r="D132" s="94"/>
      <c r="E132" s="94"/>
      <c r="F132" s="94"/>
      <c r="G132" s="94"/>
      <c r="H132" s="270" t="s">
        <v>4</v>
      </c>
      <c r="I132" s="270"/>
      <c r="J132" s="270"/>
      <c r="K132" s="262" t="s">
        <v>4</v>
      </c>
      <c r="L132" s="262"/>
      <c r="M132" s="86"/>
      <c r="N132" s="50" t="s">
        <v>5</v>
      </c>
    </row>
    <row r="133" spans="2:14" ht="12" customHeight="1">
      <c r="C133" s="71" t="s">
        <v>6</v>
      </c>
      <c r="D133" s="95"/>
      <c r="E133" s="95"/>
      <c r="F133" s="95"/>
      <c r="G133" s="51"/>
      <c r="H133" s="55">
        <v>2023</v>
      </c>
      <c r="I133" s="57">
        <v>2022</v>
      </c>
      <c r="K133" s="55">
        <v>2023</v>
      </c>
      <c r="L133" s="57">
        <v>2022</v>
      </c>
      <c r="N133" s="50">
        <v>2022</v>
      </c>
    </row>
    <row r="134" spans="2:14" ht="12" customHeight="1">
      <c r="C134" s="51" t="s">
        <v>220</v>
      </c>
      <c r="D134" s="51"/>
      <c r="E134" s="51"/>
      <c r="F134" s="51"/>
      <c r="G134" s="51"/>
      <c r="H134" s="81">
        <v>-1.2000000000000002</v>
      </c>
      <c r="I134" s="81">
        <v>-4.9000000000000004</v>
      </c>
      <c r="K134" s="81">
        <v>-11.4</v>
      </c>
      <c r="L134" s="81">
        <v>-19.2</v>
      </c>
      <c r="N134" s="81">
        <v>-26.1</v>
      </c>
    </row>
    <row r="135" spans="2:14" ht="12" customHeight="1">
      <c r="C135" s="62" t="s">
        <v>221</v>
      </c>
      <c r="E135" s="51"/>
      <c r="F135" s="51"/>
      <c r="G135" s="51"/>
      <c r="H135" s="81">
        <v>0</v>
      </c>
      <c r="I135" s="81">
        <v>0</v>
      </c>
      <c r="J135" s="81"/>
      <c r="K135" s="81">
        <v>0</v>
      </c>
      <c r="L135" s="81">
        <v>0</v>
      </c>
      <c r="N135" s="81">
        <v>0</v>
      </c>
    </row>
    <row r="136" spans="2:14" ht="12" customHeight="1">
      <c r="C136" s="54" t="s">
        <v>190</v>
      </c>
      <c r="D136" s="8"/>
      <c r="E136" s="8"/>
      <c r="F136" s="98"/>
      <c r="G136" s="51"/>
      <c r="H136" s="82">
        <f>SUM(H134:H135)</f>
        <v>-1.2000000000000002</v>
      </c>
      <c r="I136" s="82">
        <v>-4.9000000000000004</v>
      </c>
      <c r="J136" s="79"/>
      <c r="K136" s="82">
        <f>SUM(K134:K135)</f>
        <v>-11.4</v>
      </c>
      <c r="L136" s="82">
        <v>-19.2</v>
      </c>
      <c r="N136" s="82">
        <v>-26.1</v>
      </c>
    </row>
    <row r="137" spans="2:14" ht="12" customHeight="1"/>
    <row r="138" spans="2:14" ht="12" customHeight="1"/>
    <row r="139" spans="2:14" ht="12" customHeight="1">
      <c r="B139" s="4" t="s">
        <v>222</v>
      </c>
    </row>
    <row r="140" spans="2:14" ht="12" customHeight="1"/>
    <row r="141" spans="2:14" ht="12" customHeight="1" thickBot="1">
      <c r="C141" s="92" t="s">
        <v>223</v>
      </c>
      <c r="D141" s="92"/>
      <c r="E141" s="92"/>
      <c r="F141" s="92"/>
      <c r="G141" s="92"/>
      <c r="H141" s="93"/>
      <c r="I141" s="92"/>
      <c r="J141" s="92"/>
      <c r="K141" s="92"/>
      <c r="L141" s="92"/>
      <c r="M141" s="11"/>
      <c r="N141" s="11"/>
    </row>
    <row r="142" spans="2:14" ht="12" customHeight="1">
      <c r="C142" s="94"/>
      <c r="D142" s="94"/>
      <c r="E142" s="94"/>
      <c r="F142" s="94"/>
      <c r="G142" s="94"/>
      <c r="H142" s="276" t="s">
        <v>1</v>
      </c>
      <c r="I142" s="276"/>
      <c r="J142" s="276"/>
      <c r="K142" s="257" t="s">
        <v>2</v>
      </c>
      <c r="L142" s="257"/>
      <c r="N142" s="5" t="s">
        <v>3</v>
      </c>
    </row>
    <row r="143" spans="2:14" ht="12" customHeight="1">
      <c r="C143" s="94"/>
      <c r="D143" s="94"/>
      <c r="E143" s="94"/>
      <c r="F143" s="94"/>
      <c r="G143" s="94"/>
      <c r="H143" s="270" t="s">
        <v>4</v>
      </c>
      <c r="I143" s="270"/>
      <c r="J143" s="270"/>
      <c r="K143" s="262" t="s">
        <v>4</v>
      </c>
      <c r="L143" s="262"/>
      <c r="M143" s="86"/>
      <c r="N143" s="50" t="s">
        <v>5</v>
      </c>
    </row>
    <row r="144" spans="2:14" ht="12" customHeight="1">
      <c r="C144" s="71" t="s">
        <v>6</v>
      </c>
      <c r="D144" s="95"/>
      <c r="E144" s="95"/>
      <c r="F144" s="95"/>
      <c r="G144" s="51"/>
      <c r="H144" s="55">
        <v>2023</v>
      </c>
      <c r="I144" s="57">
        <v>2022</v>
      </c>
      <c r="K144" s="55">
        <v>2023</v>
      </c>
      <c r="L144" s="57">
        <v>2022</v>
      </c>
      <c r="N144" s="50">
        <v>2022</v>
      </c>
    </row>
    <row r="145" spans="2:15" s="179" customFormat="1" ht="12" customHeight="1">
      <c r="C145" s="189" t="s">
        <v>224</v>
      </c>
      <c r="D145" s="189"/>
      <c r="E145" s="189"/>
      <c r="F145" s="189"/>
      <c r="G145" s="189"/>
      <c r="H145" s="197">
        <v>7.2</v>
      </c>
      <c r="I145" s="197">
        <v>5.3</v>
      </c>
      <c r="K145" s="197">
        <v>32.6</v>
      </c>
      <c r="L145" s="197">
        <v>27</v>
      </c>
      <c r="N145" s="197">
        <v>33.299999999999997</v>
      </c>
      <c r="O145" s="145"/>
    </row>
    <row r="146" spans="2:15" s="179" customFormat="1" ht="12" customHeight="1">
      <c r="C146" s="224" t="s">
        <v>225</v>
      </c>
      <c r="D146" s="189"/>
      <c r="E146" s="189"/>
      <c r="F146" s="189"/>
      <c r="G146" s="189"/>
      <c r="H146" s="197">
        <v>4.7</v>
      </c>
      <c r="I146" s="197">
        <v>2.4</v>
      </c>
      <c r="K146" s="197">
        <v>28.1</v>
      </c>
      <c r="L146" s="197">
        <v>7.5</v>
      </c>
      <c r="N146" s="197">
        <v>11</v>
      </c>
      <c r="O146" s="145"/>
    </row>
    <row r="147" spans="2:15" s="179" customFormat="1" ht="12" customHeight="1">
      <c r="C147" s="224" t="s">
        <v>226</v>
      </c>
      <c r="D147" s="189"/>
      <c r="E147" s="189"/>
      <c r="F147" s="189"/>
      <c r="G147" s="189"/>
      <c r="H147" s="197">
        <v>0.3</v>
      </c>
      <c r="I147" s="197">
        <v>1.5</v>
      </c>
      <c r="K147" s="197">
        <v>2.6</v>
      </c>
      <c r="L147" s="197">
        <v>4.5999999999999996</v>
      </c>
      <c r="N147" s="197">
        <v>5.5</v>
      </c>
      <c r="O147" s="145"/>
    </row>
    <row r="148" spans="2:15" s="179" customFormat="1" ht="12" customHeight="1">
      <c r="C148" s="225" t="s">
        <v>204</v>
      </c>
      <c r="D148" s="212"/>
      <c r="E148" s="212"/>
      <c r="F148" s="212"/>
      <c r="G148" s="189"/>
      <c r="H148" s="226">
        <v>0.4</v>
      </c>
      <c r="I148" s="226">
        <v>0.3</v>
      </c>
      <c r="K148" s="226">
        <v>2</v>
      </c>
      <c r="L148" s="226">
        <v>5.4999999999999991</v>
      </c>
      <c r="N148" s="226">
        <v>0.4</v>
      </c>
      <c r="O148" s="145"/>
    </row>
    <row r="149" spans="2:15" s="179" customFormat="1" ht="12" customHeight="1">
      <c r="C149" s="227" t="s">
        <v>227</v>
      </c>
      <c r="D149" s="189"/>
      <c r="E149" s="189"/>
      <c r="F149" s="189"/>
      <c r="G149" s="189"/>
      <c r="H149" s="191">
        <f>SUM(H145:H148)</f>
        <v>12.600000000000001</v>
      </c>
      <c r="I149" s="191">
        <f>SUM(I145:I148)</f>
        <v>9.5</v>
      </c>
      <c r="J149" s="228"/>
      <c r="K149" s="191">
        <f>SUM(K145:K148)</f>
        <v>65.300000000000011</v>
      </c>
      <c r="L149" s="191">
        <f>SUM(L145:L148)</f>
        <v>44.6</v>
      </c>
      <c r="N149" s="191">
        <f>SUM(N145:N148)</f>
        <v>50.199999999999996</v>
      </c>
      <c r="O149" s="145"/>
    </row>
    <row r="150" spans="2:15" s="179" customFormat="1" ht="12" customHeight="1">
      <c r="C150" s="189" t="s">
        <v>228</v>
      </c>
      <c r="E150" s="189"/>
      <c r="F150" s="189"/>
      <c r="G150" s="189"/>
      <c r="H150" s="197">
        <v>-1.1000000000000001</v>
      </c>
      <c r="I150" s="197">
        <v>3.7</v>
      </c>
      <c r="J150" s="197"/>
      <c r="K150" s="197">
        <v>-0.6</v>
      </c>
      <c r="L150" s="197">
        <v>-4.5999999999999996</v>
      </c>
      <c r="N150" s="197">
        <v>-1.6</v>
      </c>
      <c r="O150" s="145"/>
    </row>
    <row r="151" spans="2:15" s="179" customFormat="1" ht="12" customHeight="1">
      <c r="C151" s="229" t="s">
        <v>117</v>
      </c>
      <c r="D151" s="187"/>
      <c r="E151" s="187"/>
      <c r="F151" s="188"/>
      <c r="G151" s="189"/>
      <c r="H151" s="190">
        <f>SUM(H149:H150)</f>
        <v>11.500000000000002</v>
      </c>
      <c r="I151" s="190">
        <f>SUM(I149:I150)</f>
        <v>13.2</v>
      </c>
      <c r="J151" s="191"/>
      <c r="K151" s="190">
        <f>SUM(K149:K150)</f>
        <v>64.700000000000017</v>
      </c>
      <c r="L151" s="190">
        <f>SUM(L149:L150)</f>
        <v>40</v>
      </c>
      <c r="N151" s="190">
        <f>SUM(N149:N150)</f>
        <v>48.599999999999994</v>
      </c>
      <c r="O151" s="145"/>
    </row>
    <row r="152" spans="2:15" s="179" customFormat="1" ht="12" customHeight="1">
      <c r="K152" s="230"/>
      <c r="N152" s="145"/>
      <c r="O152" s="145"/>
    </row>
    <row r="153" spans="2:15" ht="12" customHeight="1">
      <c r="K153" s="192"/>
    </row>
    <row r="154" spans="2:15" ht="12" customHeight="1">
      <c r="K154" s="139"/>
    </row>
    <row r="155" spans="2:15" ht="12" customHeight="1">
      <c r="K155" s="139"/>
    </row>
    <row r="156" spans="2:15" ht="12" customHeight="1">
      <c r="B156" s="4" t="s">
        <v>229</v>
      </c>
      <c r="K156" s="192"/>
    </row>
    <row r="157" spans="2:15" ht="12" customHeight="1"/>
    <row r="158" spans="2:15" ht="12" customHeight="1" thickBot="1">
      <c r="C158" s="92" t="s">
        <v>230</v>
      </c>
      <c r="D158" s="92"/>
      <c r="E158" s="92"/>
      <c r="F158" s="92"/>
      <c r="G158" s="92"/>
      <c r="H158" s="93"/>
      <c r="I158" s="92"/>
      <c r="J158" s="92"/>
      <c r="K158" s="92"/>
      <c r="L158" s="92"/>
      <c r="M158" s="11"/>
      <c r="N158" s="11"/>
    </row>
    <row r="159" spans="2:15" ht="12" customHeight="1">
      <c r="C159" s="94"/>
      <c r="D159" s="94"/>
      <c r="E159" s="94"/>
      <c r="F159" s="94"/>
      <c r="G159" s="94"/>
      <c r="H159" s="94"/>
      <c r="I159" s="94"/>
      <c r="K159" s="262" t="s">
        <v>4</v>
      </c>
      <c r="L159" s="262"/>
      <c r="N159" s="201" t="s">
        <v>5</v>
      </c>
    </row>
    <row r="160" spans="2:15" ht="12" customHeight="1">
      <c r="C160" s="71" t="s">
        <v>6</v>
      </c>
      <c r="D160" s="95"/>
      <c r="E160" s="95"/>
      <c r="F160" s="95"/>
      <c r="G160" s="95"/>
      <c r="H160" s="95"/>
      <c r="I160" s="95"/>
      <c r="K160" s="55">
        <v>2023</v>
      </c>
      <c r="L160" s="57">
        <v>2022</v>
      </c>
      <c r="N160" s="47">
        <v>2022</v>
      </c>
    </row>
    <row r="161" spans="3:14" ht="12" customHeight="1">
      <c r="C161" s="51" t="s">
        <v>231</v>
      </c>
      <c r="D161" s="51"/>
      <c r="E161" s="51"/>
      <c r="F161" s="51"/>
      <c r="G161" s="51"/>
      <c r="H161" s="51"/>
      <c r="I161" s="51"/>
      <c r="K161" s="96"/>
      <c r="L161" s="81">
        <v>1.5</v>
      </c>
    </row>
    <row r="162" spans="3:14" ht="12" customHeight="1">
      <c r="C162" s="51" t="s">
        <v>232</v>
      </c>
      <c r="D162" s="51"/>
      <c r="E162" s="51"/>
      <c r="F162" s="51"/>
      <c r="G162" s="51"/>
      <c r="H162" s="51"/>
      <c r="I162" s="51"/>
      <c r="K162" s="81">
        <v>1.4</v>
      </c>
      <c r="L162" s="81">
        <v>29.9</v>
      </c>
      <c r="M162" s="81"/>
      <c r="N162" s="81">
        <v>20.8</v>
      </c>
    </row>
    <row r="163" spans="3:14" ht="12" customHeight="1">
      <c r="C163" s="51" t="s">
        <v>233</v>
      </c>
      <c r="D163" s="51"/>
      <c r="E163" s="51"/>
      <c r="F163" s="51"/>
      <c r="G163" s="51"/>
      <c r="H163" s="51"/>
      <c r="I163" s="51"/>
      <c r="K163" s="81">
        <v>16.7</v>
      </c>
      <c r="L163" s="81">
        <v>35.299999999999997</v>
      </c>
      <c r="M163" s="81"/>
      <c r="N163" s="81">
        <v>30.8</v>
      </c>
    </row>
    <row r="164" spans="3:14" ht="12" customHeight="1">
      <c r="C164" s="51" t="s">
        <v>234</v>
      </c>
      <c r="K164" s="81">
        <v>50.8</v>
      </c>
      <c r="L164" s="81">
        <v>88.4</v>
      </c>
      <c r="M164" s="81"/>
      <c r="N164" s="81">
        <v>73.900000000000006</v>
      </c>
    </row>
    <row r="165" spans="3:14" ht="12" customHeight="1">
      <c r="C165" s="51" t="s">
        <v>235</v>
      </c>
      <c r="K165" s="81">
        <v>65.099999999999994</v>
      </c>
      <c r="L165" s="81">
        <v>38.799999999999997</v>
      </c>
      <c r="M165" s="81"/>
      <c r="N165" s="81">
        <v>81.599999999999994</v>
      </c>
    </row>
    <row r="166" spans="3:14" ht="12" customHeight="1">
      <c r="C166" s="95" t="s">
        <v>236</v>
      </c>
      <c r="D166" s="86"/>
      <c r="E166" s="86"/>
      <c r="F166" s="86"/>
      <c r="G166" s="86"/>
      <c r="H166" s="86"/>
      <c r="I166" s="86"/>
      <c r="K166" s="101">
        <v>12.2</v>
      </c>
      <c r="L166" s="101">
        <v>0</v>
      </c>
      <c r="M166" s="81"/>
      <c r="N166" s="101">
        <v>0</v>
      </c>
    </row>
    <row r="167" spans="3:14" ht="12" customHeight="1">
      <c r="C167" s="51" t="s">
        <v>237</v>
      </c>
      <c r="K167" s="81">
        <v>146.19999999999999</v>
      </c>
      <c r="L167" s="81">
        <v>193.9</v>
      </c>
      <c r="M167" s="81"/>
      <c r="N167" s="81">
        <v>207.1</v>
      </c>
    </row>
    <row r="168" spans="3:14" ht="12" customHeight="1">
      <c r="C168" s="51" t="s">
        <v>238</v>
      </c>
      <c r="K168" s="81">
        <v>183.40000000000003</v>
      </c>
      <c r="L168" s="81">
        <v>128.49999999999997</v>
      </c>
      <c r="M168" s="81"/>
      <c r="N168" s="81">
        <v>93.200000000000017</v>
      </c>
    </row>
    <row r="169" spans="3:14" ht="12" customHeight="1">
      <c r="C169" s="54" t="s">
        <v>41</v>
      </c>
      <c r="D169" s="8"/>
      <c r="E169" s="8"/>
      <c r="F169" s="8"/>
      <c r="G169" s="8"/>
      <c r="H169" s="8"/>
      <c r="I169" s="8"/>
      <c r="K169" s="84">
        <v>329.6</v>
      </c>
      <c r="L169" s="84">
        <v>322.39999999999998</v>
      </c>
      <c r="M169" s="81"/>
      <c r="N169" s="84">
        <v>300.3</v>
      </c>
    </row>
    <row r="170" spans="3:14" ht="12" customHeight="1">
      <c r="K170" s="9"/>
    </row>
    <row r="171" spans="3:14" ht="12" customHeight="1"/>
    <row r="172" spans="3:14" ht="12" customHeight="1" thickBot="1">
      <c r="C172" s="92" t="s">
        <v>239</v>
      </c>
      <c r="D172" s="92"/>
      <c r="E172" s="92"/>
      <c r="F172" s="92"/>
      <c r="G172" s="92"/>
      <c r="H172" s="93"/>
      <c r="I172" s="92"/>
      <c r="J172" s="92"/>
      <c r="K172" s="92"/>
      <c r="L172" s="92"/>
      <c r="M172" s="11"/>
      <c r="N172" s="11"/>
    </row>
    <row r="173" spans="3:14" ht="12" customHeight="1">
      <c r="C173" s="51"/>
      <c r="D173" s="51"/>
      <c r="E173" s="51"/>
      <c r="F173" s="51"/>
      <c r="G173" s="51"/>
      <c r="H173" s="276" t="s">
        <v>1</v>
      </c>
      <c r="I173" s="276"/>
      <c r="J173" s="276"/>
      <c r="K173" s="257" t="s">
        <v>2</v>
      </c>
      <c r="L173" s="257"/>
      <c r="N173" s="5" t="s">
        <v>3</v>
      </c>
    </row>
    <row r="174" spans="3:14" ht="12" customHeight="1">
      <c r="C174" s="94"/>
      <c r="D174" s="94"/>
      <c r="E174" s="94"/>
      <c r="F174" s="94"/>
      <c r="G174" s="94"/>
      <c r="H174" s="270" t="s">
        <v>4</v>
      </c>
      <c r="I174" s="270"/>
      <c r="J174" s="199"/>
      <c r="K174" s="262" t="s">
        <v>4</v>
      </c>
      <c r="L174" s="262"/>
      <c r="M174" s="86"/>
      <c r="N174" s="50" t="s">
        <v>5</v>
      </c>
    </row>
    <row r="175" spans="3:14" ht="12" customHeight="1">
      <c r="C175" s="71" t="s">
        <v>6</v>
      </c>
      <c r="D175" s="95"/>
      <c r="E175" s="95"/>
      <c r="F175" s="95"/>
      <c r="G175" s="51"/>
      <c r="H175" s="55">
        <v>2023</v>
      </c>
      <c r="I175" s="57">
        <v>2022</v>
      </c>
      <c r="K175" s="55">
        <v>2023</v>
      </c>
      <c r="L175" s="57">
        <v>2022</v>
      </c>
      <c r="N175" s="50">
        <v>2022</v>
      </c>
    </row>
    <row r="176" spans="3:14" ht="12" customHeight="1">
      <c r="C176" s="123"/>
      <c r="D176" s="51"/>
      <c r="E176" s="51"/>
      <c r="F176" s="51"/>
      <c r="G176" s="51"/>
      <c r="K176" s="96"/>
      <c r="L176" s="97"/>
    </row>
    <row r="177" spans="3:14" ht="12" customHeight="1">
      <c r="C177" s="5" t="s">
        <v>240</v>
      </c>
      <c r="H177" s="137">
        <v>73.600000000000009</v>
      </c>
      <c r="I177" s="137">
        <v>19.400000000000006</v>
      </c>
      <c r="K177" s="137">
        <v>113.9</v>
      </c>
      <c r="L177" s="137">
        <v>130.80000000000001</v>
      </c>
      <c r="M177" s="137"/>
      <c r="N177" s="137">
        <v>139.29999999999987</v>
      </c>
    </row>
    <row r="178" spans="3:14" ht="12" customHeight="1">
      <c r="C178" s="5" t="s">
        <v>241</v>
      </c>
      <c r="H178" s="137">
        <v>41.1</v>
      </c>
      <c r="I178" s="137">
        <v>71.8</v>
      </c>
      <c r="K178" s="137">
        <v>121.2</v>
      </c>
      <c r="L178" s="137">
        <v>234.7</v>
      </c>
      <c r="M178" s="137"/>
      <c r="N178" s="137">
        <v>326.7</v>
      </c>
    </row>
    <row r="179" spans="3:14" ht="12" customHeight="1">
      <c r="C179" s="5" t="s">
        <v>242</v>
      </c>
      <c r="H179" s="137">
        <v>70.400000000000006</v>
      </c>
      <c r="I179" s="137">
        <v>33.700000000000003</v>
      </c>
      <c r="K179" s="137">
        <v>148.1</v>
      </c>
      <c r="L179" s="137">
        <v>81.400000000000006</v>
      </c>
      <c r="M179" s="137"/>
      <c r="N179" s="137">
        <v>106.4</v>
      </c>
    </row>
    <row r="180" spans="3:14" ht="12" customHeight="1">
      <c r="C180" s="5" t="s">
        <v>243</v>
      </c>
      <c r="H180" s="137">
        <v>0.80000000000000204</v>
      </c>
      <c r="I180" s="137">
        <v>1.3000000000000007</v>
      </c>
      <c r="K180" s="137">
        <v>1.9999999999999947</v>
      </c>
      <c r="L180" s="137">
        <v>4.0999999999999943</v>
      </c>
      <c r="M180" s="137"/>
      <c r="N180" s="137">
        <v>5.5000000000000089</v>
      </c>
    </row>
    <row r="181" spans="3:14" ht="12.75" customHeight="1">
      <c r="C181" s="5" t="s">
        <v>244</v>
      </c>
      <c r="H181" s="137">
        <v>18.8</v>
      </c>
      <c r="I181" s="137">
        <v>7.9</v>
      </c>
      <c r="K181" s="137">
        <v>37.700000000000003</v>
      </c>
      <c r="L181" s="137">
        <v>21.7</v>
      </c>
      <c r="M181" s="137"/>
      <c r="N181" s="137">
        <v>25.9</v>
      </c>
    </row>
    <row r="182" spans="3:14" ht="12.75" customHeight="1">
      <c r="C182" s="5" t="s">
        <v>156</v>
      </c>
      <c r="H182" s="137">
        <v>-44.5</v>
      </c>
      <c r="I182" s="137">
        <v>-35.1</v>
      </c>
      <c r="K182" s="137">
        <v>-122.8</v>
      </c>
      <c r="L182" s="137">
        <v>-110.1</v>
      </c>
      <c r="M182" s="137"/>
      <c r="N182" s="137">
        <v>-135.69999999999999</v>
      </c>
    </row>
    <row r="183" spans="3:14" ht="12.75" customHeight="1">
      <c r="C183" s="5" t="s">
        <v>188</v>
      </c>
      <c r="H183" s="137">
        <v>-33.4</v>
      </c>
      <c r="I183" s="137">
        <v>-7</v>
      </c>
      <c r="K183" s="137">
        <v>-35.700000000000003</v>
      </c>
      <c r="L183" s="137">
        <v>-90.4</v>
      </c>
      <c r="M183" s="137"/>
      <c r="N183" s="137">
        <v>-105.9</v>
      </c>
    </row>
    <row r="184" spans="3:14" ht="12.75" customHeight="1">
      <c r="C184" s="50" t="s">
        <v>189</v>
      </c>
      <c r="D184" s="86"/>
      <c r="E184" s="86"/>
      <c r="F184" s="86"/>
      <c r="G184" s="86"/>
      <c r="H184" s="196">
        <v>0</v>
      </c>
      <c r="I184" s="196">
        <v>0</v>
      </c>
      <c r="K184" s="196">
        <v>0</v>
      </c>
      <c r="L184" s="196">
        <v>0</v>
      </c>
      <c r="M184" s="137"/>
      <c r="N184" s="196">
        <v>-11.5</v>
      </c>
    </row>
    <row r="185" spans="3:14" ht="12.75" customHeight="1">
      <c r="C185" s="5"/>
      <c r="H185" s="235"/>
      <c r="I185" s="235"/>
      <c r="K185" s="235"/>
      <c r="L185" s="235"/>
      <c r="M185" s="137"/>
      <c r="N185" s="235"/>
    </row>
    <row r="186" spans="3:14" ht="12.75" customHeight="1">
      <c r="C186" s="237" t="str">
        <f>+'Key tables'!C7</f>
        <v>Segment reporting</v>
      </c>
      <c r="H186" s="235"/>
      <c r="I186" s="235"/>
      <c r="K186" s="235"/>
      <c r="L186" s="235"/>
      <c r="M186" s="137"/>
      <c r="N186" s="235"/>
    </row>
    <row r="187" spans="3:14" ht="12.75" customHeight="1">
      <c r="C187" s="5" t="s">
        <v>245</v>
      </c>
      <c r="H187" s="236">
        <v>101.1</v>
      </c>
      <c r="I187" s="236">
        <v>37.4</v>
      </c>
      <c r="K187" s="236">
        <v>200.9</v>
      </c>
      <c r="L187" s="236">
        <v>89.000000000000028</v>
      </c>
      <c r="M187" s="137"/>
      <c r="N187" s="236">
        <v>131.4</v>
      </c>
    </row>
    <row r="188" spans="3:14" ht="12.75" customHeight="1">
      <c r="C188" s="50" t="s">
        <v>246</v>
      </c>
      <c r="D188" s="86"/>
      <c r="E188" s="86"/>
      <c r="F188" s="86"/>
      <c r="H188" s="154">
        <v>1.4360795454545452</v>
      </c>
      <c r="I188" s="154">
        <v>1.109792284866469</v>
      </c>
      <c r="K188" s="154">
        <v>1.3565158676569886</v>
      </c>
      <c r="L188" s="154">
        <v>1.0933660933660936</v>
      </c>
      <c r="M188" s="137"/>
      <c r="N188" s="154">
        <v>1.2349624060150373</v>
      </c>
    </row>
    <row r="189" spans="3:14" ht="12.75" customHeight="1">
      <c r="C189" s="283" t="s">
        <v>247</v>
      </c>
      <c r="D189" s="283"/>
      <c r="E189" s="283"/>
      <c r="F189" s="283"/>
      <c r="G189" s="283"/>
      <c r="H189" s="283"/>
      <c r="I189" s="283"/>
      <c r="J189" s="283"/>
      <c r="K189" s="283"/>
      <c r="L189" s="283"/>
      <c r="M189" s="283"/>
      <c r="N189" s="283"/>
    </row>
    <row r="190" spans="3:14" ht="12.75" customHeight="1">
      <c r="C190" s="283" t="s">
        <v>248</v>
      </c>
      <c r="D190" s="283"/>
      <c r="E190" s="283"/>
      <c r="F190" s="283"/>
      <c r="G190" s="283"/>
      <c r="H190" s="283"/>
      <c r="I190" s="283"/>
      <c r="J190" s="283"/>
      <c r="K190" s="283"/>
      <c r="L190" s="283"/>
      <c r="M190" s="283"/>
      <c r="N190" s="283"/>
    </row>
    <row r="191" spans="3:14" ht="12.75" customHeight="1">
      <c r="H191" s="81"/>
      <c r="I191" s="97"/>
      <c r="K191" s="81"/>
      <c r="L191" s="81"/>
    </row>
    <row r="192" spans="3:14" ht="12.75" customHeight="1">
      <c r="I192" s="97"/>
      <c r="K192" s="81"/>
      <c r="L192" s="81"/>
    </row>
    <row r="193" spans="2:14" ht="12" customHeight="1">
      <c r="I193" s="130"/>
      <c r="K193" s="130"/>
      <c r="L193" s="130"/>
    </row>
    <row r="194" spans="2:14" ht="12" customHeight="1">
      <c r="B194" s="156" t="s">
        <v>249</v>
      </c>
      <c r="C194" s="60"/>
      <c r="I194" s="97"/>
      <c r="K194" s="148"/>
      <c r="L194" s="148"/>
    </row>
    <row r="195" spans="2:14" ht="12" customHeight="1">
      <c r="H195" s="81"/>
      <c r="I195" s="97"/>
      <c r="K195" s="81"/>
      <c r="L195" s="81"/>
    </row>
    <row r="196" spans="2:14" ht="12" customHeight="1" thickBot="1">
      <c r="C196" s="92" t="s">
        <v>250</v>
      </c>
      <c r="D196" s="92"/>
      <c r="E196" s="92"/>
      <c r="F196" s="92"/>
      <c r="G196" s="92"/>
      <c r="H196" s="93"/>
      <c r="I196" s="92"/>
      <c r="J196" s="92"/>
      <c r="K196" s="92"/>
      <c r="L196" s="92"/>
      <c r="M196" s="11"/>
      <c r="N196" s="11"/>
    </row>
    <row r="197" spans="2:14" ht="12" customHeight="1">
      <c r="C197" s="94"/>
      <c r="D197" s="94"/>
      <c r="E197" s="94"/>
      <c r="F197" s="94"/>
      <c r="G197" s="94"/>
      <c r="J197" s="178"/>
      <c r="K197" s="284" t="s">
        <v>4</v>
      </c>
      <c r="L197" s="284"/>
      <c r="M197" s="200"/>
      <c r="N197" s="201" t="s">
        <v>5</v>
      </c>
    </row>
    <row r="198" spans="2:14" ht="12" customHeight="1">
      <c r="C198" s="71" t="s">
        <v>6</v>
      </c>
      <c r="D198" s="95"/>
      <c r="E198" s="95"/>
      <c r="F198" s="95"/>
      <c r="G198" s="95"/>
      <c r="H198" s="86"/>
      <c r="I198" s="86"/>
      <c r="K198" s="55">
        <v>2023</v>
      </c>
      <c r="L198" s="57">
        <v>2022</v>
      </c>
      <c r="N198" s="50">
        <v>2022</v>
      </c>
    </row>
    <row r="199" spans="2:14" ht="15" customHeight="1">
      <c r="C199" s="118" t="s">
        <v>251</v>
      </c>
      <c r="K199" s="81"/>
      <c r="L199" s="81"/>
    </row>
    <row r="200" spans="2:14" ht="12" customHeight="1">
      <c r="C200" s="51" t="s">
        <v>252</v>
      </c>
      <c r="K200" s="81">
        <v>69.8</v>
      </c>
      <c r="L200" s="81">
        <v>737.9</v>
      </c>
      <c r="N200" s="81">
        <v>737.9</v>
      </c>
    </row>
    <row r="201" spans="2:14" ht="12" customHeight="1">
      <c r="C201" s="51" t="s">
        <v>253</v>
      </c>
      <c r="K201" s="81">
        <v>50</v>
      </c>
      <c r="L201" s="81">
        <v>0</v>
      </c>
      <c r="N201" s="81">
        <v>50</v>
      </c>
    </row>
    <row r="202" spans="2:14" ht="12" customHeight="1">
      <c r="C202" s="51" t="s">
        <v>254</v>
      </c>
      <c r="K202" s="81">
        <v>75</v>
      </c>
      <c r="L202" s="81">
        <v>0</v>
      </c>
      <c r="N202" s="81">
        <v>0</v>
      </c>
    </row>
    <row r="203" spans="2:14" ht="12.75" customHeight="1">
      <c r="C203" s="51" t="s">
        <v>255</v>
      </c>
      <c r="K203" s="81">
        <v>41.7</v>
      </c>
      <c r="L203" s="81">
        <v>105.5</v>
      </c>
      <c r="N203" s="81">
        <v>100.3</v>
      </c>
    </row>
    <row r="204" spans="2:14" ht="12.75" customHeight="1">
      <c r="C204" s="51" t="s">
        <v>256</v>
      </c>
      <c r="K204" s="81">
        <v>103.2</v>
      </c>
      <c r="L204" s="81">
        <v>184.2</v>
      </c>
      <c r="N204" s="81">
        <v>163.1</v>
      </c>
    </row>
    <row r="205" spans="2:14" ht="12.75" customHeight="1">
      <c r="C205" s="51" t="s">
        <v>257</v>
      </c>
      <c r="K205" s="81">
        <v>450</v>
      </c>
      <c r="L205" s="81">
        <v>0</v>
      </c>
      <c r="N205" s="81">
        <v>0</v>
      </c>
    </row>
    <row r="206" spans="2:14" ht="12" customHeight="1">
      <c r="C206" s="54" t="s">
        <v>258</v>
      </c>
      <c r="D206" s="8"/>
      <c r="E206" s="8"/>
      <c r="F206" s="8"/>
      <c r="G206" s="8"/>
      <c r="H206" s="8"/>
      <c r="I206" s="8"/>
      <c r="K206" s="82">
        <f>SUM(K200:K205)</f>
        <v>789.7</v>
      </c>
      <c r="L206" s="82">
        <v>1027.5999999999999</v>
      </c>
      <c r="M206" s="1"/>
      <c r="N206" s="82">
        <v>1051.3</v>
      </c>
    </row>
    <row r="207" spans="2:14" ht="12" customHeight="1">
      <c r="C207" s="51" t="s">
        <v>259</v>
      </c>
      <c r="K207" s="81">
        <v>-126.4</v>
      </c>
      <c r="L207" s="133">
        <v>-372.5</v>
      </c>
      <c r="N207" s="133">
        <v>-367.1</v>
      </c>
    </row>
    <row r="208" spans="2:14" ht="12" customHeight="1">
      <c r="C208" s="51" t="s">
        <v>260</v>
      </c>
      <c r="K208" s="81">
        <v>-26.5</v>
      </c>
      <c r="L208" s="133">
        <v>-20.6</v>
      </c>
      <c r="N208" s="133">
        <v>-20</v>
      </c>
    </row>
    <row r="209" spans="3:14" ht="12" customHeight="1">
      <c r="C209" s="51" t="s">
        <v>261</v>
      </c>
      <c r="K209" s="81">
        <v>-0.3</v>
      </c>
      <c r="L209" s="133">
        <v>-5.7</v>
      </c>
      <c r="N209" s="133">
        <v>-4.5999999999999996</v>
      </c>
    </row>
    <row r="210" spans="3:14" ht="12" customHeight="1">
      <c r="C210" s="54" t="s">
        <v>262</v>
      </c>
      <c r="D210" s="8"/>
      <c r="E210" s="8"/>
      <c r="F210" s="8"/>
      <c r="G210" s="8"/>
      <c r="H210" s="8"/>
      <c r="I210" s="8"/>
      <c r="K210" s="82">
        <f>ROUND(SUM(K206:K209),1)</f>
        <v>636.5</v>
      </c>
      <c r="L210" s="82">
        <v>628.9</v>
      </c>
      <c r="M210" s="1"/>
      <c r="N210" s="82">
        <v>659.7</v>
      </c>
    </row>
    <row r="211" spans="3:14" ht="12" customHeight="1">
      <c r="C211" s="232" t="s">
        <v>263</v>
      </c>
      <c r="D211" s="176"/>
      <c r="E211" s="176"/>
      <c r="F211" s="176"/>
      <c r="G211" s="176"/>
      <c r="J211" s="176"/>
      <c r="K211" s="81"/>
      <c r="L211" s="97"/>
      <c r="M211" s="176"/>
      <c r="N211" s="81"/>
    </row>
    <row r="212" spans="3:14" ht="12" customHeight="1">
      <c r="C212" s="60"/>
      <c r="K212" s="81"/>
      <c r="L212" s="97"/>
      <c r="N212" s="81"/>
    </row>
    <row r="213" spans="3:14" ht="12" customHeight="1">
      <c r="C213" s="51"/>
      <c r="K213" s="81"/>
      <c r="L213" s="97"/>
      <c r="M213" s="81"/>
      <c r="N213" s="81"/>
    </row>
    <row r="214" spans="3:14" ht="12" customHeight="1" thickBot="1">
      <c r="C214" s="117" t="s">
        <v>264</v>
      </c>
      <c r="D214" s="92"/>
      <c r="E214" s="92"/>
      <c r="F214" s="92"/>
      <c r="G214" s="92"/>
      <c r="H214" s="11"/>
      <c r="I214" s="11"/>
      <c r="J214" s="92"/>
      <c r="K214" s="93"/>
      <c r="L214" s="92"/>
      <c r="M214" s="11"/>
      <c r="N214" s="11"/>
    </row>
    <row r="215" spans="3:14" ht="12" customHeight="1">
      <c r="C215" s="94"/>
      <c r="D215" s="94"/>
      <c r="E215" s="94"/>
      <c r="F215" s="94"/>
      <c r="G215" s="94"/>
      <c r="J215" s="178"/>
      <c r="K215" s="284" t="s">
        <v>4</v>
      </c>
      <c r="L215" s="284"/>
      <c r="M215" s="200"/>
      <c r="N215" s="201" t="s">
        <v>5</v>
      </c>
    </row>
    <row r="216" spans="3:14" ht="12" customHeight="1">
      <c r="C216" s="71" t="s">
        <v>6</v>
      </c>
      <c r="D216" s="95"/>
      <c r="E216" s="95"/>
      <c r="F216" s="95"/>
      <c r="G216" s="95"/>
      <c r="H216" s="86"/>
      <c r="I216" s="86"/>
      <c r="K216" s="55">
        <v>2023</v>
      </c>
      <c r="L216" s="57">
        <v>2022</v>
      </c>
      <c r="N216" s="50">
        <v>2022</v>
      </c>
    </row>
    <row r="217" spans="3:14" ht="12" customHeight="1">
      <c r="C217" s="118" t="s">
        <v>251</v>
      </c>
      <c r="K217" s="81"/>
      <c r="L217" s="81"/>
      <c r="M217" s="81"/>
      <c r="N217" s="81"/>
    </row>
    <row r="218" spans="3:14" ht="12" customHeight="1">
      <c r="C218" s="51" t="s">
        <v>265</v>
      </c>
      <c r="K218" s="81">
        <v>23.2</v>
      </c>
      <c r="L218" s="81">
        <v>17.8</v>
      </c>
      <c r="M218" s="81"/>
      <c r="N218" s="81">
        <v>22</v>
      </c>
    </row>
    <row r="219" spans="3:14" ht="12" customHeight="1">
      <c r="C219" s="54" t="s">
        <v>190</v>
      </c>
      <c r="D219" s="10"/>
      <c r="E219" s="10"/>
      <c r="F219" s="10"/>
      <c r="G219" s="10"/>
      <c r="H219" s="8"/>
      <c r="I219" s="8"/>
      <c r="K219" s="82">
        <f>SUM(K218:K218)</f>
        <v>23.2</v>
      </c>
      <c r="L219" s="82">
        <v>17.8</v>
      </c>
      <c r="M219" s="81"/>
      <c r="N219" s="82">
        <v>22</v>
      </c>
    </row>
    <row r="220" spans="3:14" ht="12" customHeight="1">
      <c r="C220" s="51"/>
      <c r="M220" s="81"/>
      <c r="N220" s="81"/>
    </row>
    <row r="221" spans="3:14" ht="12" customHeight="1" thickBot="1">
      <c r="C221" s="117" t="s">
        <v>266</v>
      </c>
      <c r="D221" s="92"/>
      <c r="E221" s="92"/>
      <c r="F221" s="92"/>
      <c r="G221" s="92"/>
      <c r="H221" s="11"/>
      <c r="I221" s="11"/>
      <c r="J221" s="51"/>
      <c r="K221" s="92"/>
      <c r="L221" s="92"/>
      <c r="M221" s="46"/>
      <c r="N221" s="46"/>
    </row>
    <row r="222" spans="3:14" ht="12" customHeight="1">
      <c r="C222" s="94"/>
      <c r="D222" s="94"/>
      <c r="E222" s="94"/>
      <c r="F222" s="94"/>
      <c r="G222" s="94"/>
      <c r="J222" s="157"/>
      <c r="K222" s="284" t="s">
        <v>4</v>
      </c>
      <c r="L222" s="284"/>
      <c r="M222" s="201"/>
      <c r="N222" s="201" t="s">
        <v>5</v>
      </c>
    </row>
    <row r="223" spans="3:14" ht="12" customHeight="1">
      <c r="C223" s="95" t="s">
        <v>6</v>
      </c>
      <c r="D223" s="95"/>
      <c r="E223" s="95"/>
      <c r="F223" s="95"/>
      <c r="G223" s="95"/>
      <c r="H223" s="86"/>
      <c r="I223" s="86"/>
      <c r="J223" s="5"/>
      <c r="K223" s="55">
        <v>2023</v>
      </c>
      <c r="L223" s="57">
        <v>2022</v>
      </c>
      <c r="M223" s="5"/>
      <c r="N223" s="50">
        <v>2022</v>
      </c>
    </row>
    <row r="224" spans="3:14" ht="12" customHeight="1">
      <c r="C224" s="51" t="s">
        <v>267</v>
      </c>
      <c r="D224" s="51"/>
      <c r="E224" s="51"/>
      <c r="F224" s="51"/>
      <c r="G224" s="51"/>
      <c r="J224" s="5"/>
      <c r="K224" s="137">
        <v>-789.7</v>
      </c>
      <c r="L224" s="137">
        <v>-1027.5999999999999</v>
      </c>
      <c r="M224" s="137"/>
      <c r="N224" s="137">
        <v>-1051.3</v>
      </c>
    </row>
    <row r="225" spans="2:14" ht="12" customHeight="1">
      <c r="C225" s="51" t="s">
        <v>34</v>
      </c>
      <c r="D225" s="51"/>
      <c r="E225" s="51"/>
      <c r="F225" s="51"/>
      <c r="G225" s="51"/>
      <c r="J225" s="5"/>
      <c r="K225" s="137">
        <v>156</v>
      </c>
      <c r="L225" s="137">
        <v>179.1</v>
      </c>
      <c r="M225" s="137"/>
      <c r="N225" s="137">
        <v>363.8</v>
      </c>
    </row>
    <row r="226" spans="2:14" ht="12" customHeight="1">
      <c r="C226" s="51" t="s">
        <v>268</v>
      </c>
      <c r="D226" s="51"/>
      <c r="E226" s="51"/>
      <c r="F226" s="51"/>
      <c r="G226" s="51"/>
      <c r="J226" s="5"/>
      <c r="K226" s="137">
        <v>62.3</v>
      </c>
      <c r="L226" s="137">
        <v>75.5</v>
      </c>
      <c r="M226" s="137"/>
      <c r="N226" s="137">
        <v>70.8</v>
      </c>
    </row>
    <row r="227" spans="2:14" ht="12" customHeight="1">
      <c r="C227" s="54" t="s">
        <v>269</v>
      </c>
      <c r="D227" s="54"/>
      <c r="E227" s="54"/>
      <c r="F227" s="54"/>
      <c r="G227" s="54"/>
      <c r="H227" s="8"/>
      <c r="I227" s="8"/>
      <c r="J227" s="5"/>
      <c r="K227" s="136">
        <f>SUM(K224:K226)</f>
        <v>-571.40000000000009</v>
      </c>
      <c r="L227" s="136">
        <v>-772.99999999999989</v>
      </c>
      <c r="M227" s="138"/>
      <c r="N227" s="136">
        <v>-616.70000000000005</v>
      </c>
    </row>
    <row r="228" spans="2:14" ht="12" customHeight="1">
      <c r="C228" s="60"/>
      <c r="D228" s="60"/>
      <c r="E228" s="60"/>
      <c r="F228" s="60"/>
      <c r="G228" s="60"/>
      <c r="J228" s="5"/>
      <c r="K228" s="137"/>
      <c r="L228" s="137"/>
      <c r="M228" s="137"/>
      <c r="N228" s="137"/>
    </row>
    <row r="229" spans="2:14" ht="12" customHeight="1">
      <c r="C229" s="51" t="s">
        <v>270</v>
      </c>
      <c r="D229" s="51"/>
      <c r="E229" s="51"/>
      <c r="F229" s="51"/>
      <c r="G229" s="51"/>
      <c r="J229" s="5"/>
      <c r="K229" s="137">
        <v>-36.4</v>
      </c>
      <c r="L229" s="137">
        <v>-34.299999999999997</v>
      </c>
      <c r="M229" s="137"/>
      <c r="N229" s="137">
        <v>-32.9</v>
      </c>
    </row>
    <row r="230" spans="2:14" ht="12" customHeight="1">
      <c r="C230" s="51" t="s">
        <v>271</v>
      </c>
      <c r="D230" s="51"/>
      <c r="E230" s="51"/>
      <c r="F230" s="51"/>
      <c r="G230" s="51"/>
      <c r="J230" s="5"/>
      <c r="K230" s="137">
        <v>-47</v>
      </c>
      <c r="L230" s="137">
        <v>-54.3</v>
      </c>
      <c r="M230" s="137"/>
      <c r="N230" s="137">
        <v>-54.3</v>
      </c>
    </row>
    <row r="231" spans="2:14" ht="12" customHeight="1">
      <c r="C231" s="54" t="s">
        <v>272</v>
      </c>
      <c r="D231" s="98"/>
      <c r="E231" s="98"/>
      <c r="F231" s="98"/>
      <c r="G231" s="98"/>
      <c r="H231" s="8"/>
      <c r="I231" s="8"/>
      <c r="J231" s="5"/>
      <c r="K231" s="135">
        <f>SUM(K227:K230)</f>
        <v>-654.80000000000007</v>
      </c>
      <c r="L231" s="135">
        <v>-861.5999999999998</v>
      </c>
      <c r="M231" s="49"/>
      <c r="N231" s="135">
        <v>-703.9</v>
      </c>
    </row>
    <row r="232" spans="2:14" ht="12" customHeight="1">
      <c r="C232" s="118"/>
      <c r="D232" s="51"/>
      <c r="E232" s="51"/>
      <c r="F232" s="51"/>
      <c r="G232" s="51"/>
      <c r="H232" s="96"/>
      <c r="I232" s="97"/>
      <c r="J232" s="5"/>
      <c r="K232" s="96"/>
      <c r="L232" s="97"/>
      <c r="M232" s="5"/>
    </row>
    <row r="233" spans="2:14" ht="12" customHeight="1">
      <c r="D233" s="51"/>
      <c r="E233" s="51"/>
      <c r="F233" s="51"/>
      <c r="G233" s="51"/>
      <c r="H233" s="96"/>
      <c r="I233" s="97"/>
      <c r="K233" s="256"/>
      <c r="L233" s="256"/>
      <c r="N233" s="256"/>
    </row>
    <row r="234" spans="2:14" ht="12" customHeight="1">
      <c r="H234" s="81"/>
      <c r="I234" s="97"/>
      <c r="K234" s="81"/>
      <c r="L234" s="81"/>
    </row>
    <row r="235" spans="2:14" ht="12" customHeight="1">
      <c r="H235" s="81"/>
      <c r="I235" s="97"/>
      <c r="K235" s="81"/>
      <c r="L235" s="81"/>
    </row>
    <row r="236" spans="2:14" ht="12" customHeight="1">
      <c r="B236" s="156" t="s">
        <v>273</v>
      </c>
      <c r="C236" s="60"/>
      <c r="H236" s="81"/>
      <c r="I236" s="97"/>
      <c r="K236" s="81"/>
      <c r="L236" s="81"/>
    </row>
    <row r="237" spans="2:14" ht="12" customHeight="1">
      <c r="H237" s="81"/>
      <c r="I237" s="97"/>
      <c r="K237" s="81"/>
      <c r="L237" s="81"/>
    </row>
    <row r="238" spans="2:14" ht="12" customHeight="1" thickBot="1">
      <c r="C238" s="119" t="s">
        <v>274</v>
      </c>
      <c r="D238" s="11"/>
      <c r="E238" s="11"/>
      <c r="F238" s="11"/>
      <c r="G238" s="11"/>
      <c r="M238" s="11"/>
      <c r="N238" s="11"/>
    </row>
    <row r="239" spans="2:14" ht="12" customHeight="1">
      <c r="C239" s="94"/>
      <c r="D239" s="94"/>
      <c r="E239" s="94"/>
      <c r="F239" s="94"/>
      <c r="G239" s="94"/>
      <c r="H239" s="276" t="s">
        <v>1</v>
      </c>
      <c r="I239" s="276"/>
      <c r="J239" s="276"/>
      <c r="K239" s="257" t="s">
        <v>2</v>
      </c>
      <c r="L239" s="257"/>
      <c r="M239" s="203"/>
      <c r="N239" s="204" t="s">
        <v>3</v>
      </c>
    </row>
    <row r="240" spans="2:14" ht="12" customHeight="1">
      <c r="C240" s="94"/>
      <c r="D240" s="94"/>
      <c r="E240" s="94"/>
      <c r="F240" s="94"/>
      <c r="G240" s="94"/>
      <c r="H240" s="270" t="s">
        <v>4</v>
      </c>
      <c r="I240" s="270"/>
      <c r="J240" s="270"/>
      <c r="K240" s="262" t="s">
        <v>4</v>
      </c>
      <c r="L240" s="262"/>
      <c r="M240" s="86"/>
      <c r="N240" s="50" t="s">
        <v>5</v>
      </c>
    </row>
    <row r="241" spans="2:14" ht="12" customHeight="1">
      <c r="C241" s="123"/>
      <c r="D241" s="51"/>
      <c r="E241" s="51"/>
      <c r="F241" s="51"/>
      <c r="G241" s="51"/>
      <c r="H241" s="55">
        <v>2023</v>
      </c>
      <c r="I241" s="57">
        <v>2022</v>
      </c>
      <c r="K241" s="55">
        <v>2023</v>
      </c>
      <c r="L241" s="57">
        <v>2022</v>
      </c>
      <c r="N241" s="50">
        <v>2022</v>
      </c>
    </row>
    <row r="242" spans="2:14" ht="12" customHeight="1">
      <c r="C242" s="120" t="s">
        <v>275</v>
      </c>
      <c r="H242" s="148">
        <v>-7.4558056127847832E-3</v>
      </c>
      <c r="I242" s="148">
        <v>3.8700449552958437E-3</v>
      </c>
      <c r="J242" s="141"/>
      <c r="K242" s="142">
        <v>-8.2250759386532563E-2</v>
      </c>
      <c r="L242" s="140">
        <v>-5.4312380875351556E-2</v>
      </c>
      <c r="M242" s="141"/>
      <c r="N242" s="143">
        <v>-5.5373793841661155E-2</v>
      </c>
    </row>
    <row r="243" spans="2:14" ht="12" customHeight="1">
      <c r="C243" s="121" t="s">
        <v>276</v>
      </c>
      <c r="D243" s="86"/>
      <c r="E243" s="86"/>
      <c r="F243" s="86"/>
      <c r="H243" s="149">
        <v>-7.4558056127847832E-3</v>
      </c>
      <c r="I243" s="132">
        <v>3.8141255171789145E-3</v>
      </c>
      <c r="J243" s="141"/>
      <c r="K243" s="144">
        <v>-8.2250759386532563E-2</v>
      </c>
      <c r="L243" s="132">
        <v>-5.4312380875351556E-2</v>
      </c>
      <c r="M243" s="141"/>
      <c r="N243" s="132">
        <v>-5.5373793841661155E-2</v>
      </c>
    </row>
    <row r="244" spans="2:14" ht="12" customHeight="1">
      <c r="C244" s="122" t="s">
        <v>277</v>
      </c>
      <c r="H244" s="239">
        <v>913883641</v>
      </c>
      <c r="I244" s="239">
        <v>659670890</v>
      </c>
      <c r="J244" s="238"/>
      <c r="K244" s="239">
        <v>910830941</v>
      </c>
      <c r="L244" s="239">
        <v>512507284</v>
      </c>
      <c r="M244" s="153"/>
      <c r="N244" s="239">
        <v>592416941.0136987</v>
      </c>
    </row>
    <row r="245" spans="2:14" ht="12" customHeight="1">
      <c r="C245" s="122" t="s">
        <v>278</v>
      </c>
      <c r="H245" s="239">
        <v>923833481</v>
      </c>
      <c r="I245" s="239">
        <v>669342418.99000001</v>
      </c>
      <c r="J245" s="238"/>
      <c r="K245" s="239">
        <v>920437831</v>
      </c>
      <c r="L245" s="239">
        <v>519538813.08999997</v>
      </c>
      <c r="M245" s="153"/>
      <c r="N245" s="239">
        <v>600507358.31369865</v>
      </c>
    </row>
    <row r="246" spans="2:14" ht="12" customHeight="1">
      <c r="C246" s="122"/>
      <c r="H246" s="81"/>
      <c r="I246" s="97"/>
      <c r="K246" s="81"/>
      <c r="L246" s="81"/>
    </row>
    <row r="247" spans="2:14" ht="12" customHeight="1">
      <c r="C247" s="122"/>
      <c r="H247" s="81"/>
      <c r="I247" s="97"/>
      <c r="K247" s="5"/>
      <c r="L247" s="81"/>
    </row>
    <row r="248" spans="2:14" ht="12" customHeight="1">
      <c r="H248" s="81"/>
      <c r="I248" s="97"/>
      <c r="K248" s="81"/>
      <c r="L248" s="81"/>
    </row>
    <row r="249" spans="2:14" ht="12" customHeight="1">
      <c r="H249" s="81"/>
      <c r="I249" s="181"/>
      <c r="K249" s="81"/>
      <c r="L249" s="81"/>
    </row>
    <row r="250" spans="2:14" ht="12" customHeight="1">
      <c r="B250" s="156" t="s">
        <v>279</v>
      </c>
      <c r="C250" s="124"/>
      <c r="H250" s="81"/>
      <c r="I250" s="181"/>
      <c r="K250" s="81"/>
      <c r="L250" s="81"/>
    </row>
    <row r="251" spans="2:14" ht="12" customHeight="1">
      <c r="H251" s="81"/>
      <c r="I251" s="97"/>
      <c r="K251" s="81"/>
      <c r="L251" s="81"/>
    </row>
    <row r="252" spans="2:14" ht="12" customHeight="1" thickBot="1">
      <c r="C252" s="92" t="s">
        <v>280</v>
      </c>
      <c r="D252" s="11"/>
      <c r="E252" s="11"/>
      <c r="F252" s="11"/>
      <c r="G252" s="11"/>
      <c r="M252" s="11"/>
      <c r="N252" s="11"/>
    </row>
    <row r="253" spans="2:14" ht="12" customHeight="1">
      <c r="C253" s="94"/>
      <c r="D253" s="94"/>
      <c r="E253" s="94"/>
      <c r="F253" s="94"/>
      <c r="G253" s="94"/>
      <c r="H253" s="276" t="s">
        <v>1</v>
      </c>
      <c r="I253" s="276"/>
      <c r="J253" s="276"/>
      <c r="K253" s="257" t="s">
        <v>2</v>
      </c>
      <c r="L253" s="257"/>
      <c r="N253" s="5" t="s">
        <v>3</v>
      </c>
    </row>
    <row r="254" spans="2:14" ht="12" customHeight="1">
      <c r="C254" s="94"/>
      <c r="D254" s="94"/>
      <c r="E254" s="94"/>
      <c r="F254" s="94"/>
      <c r="G254" s="94"/>
      <c r="H254" s="270" t="s">
        <v>4</v>
      </c>
      <c r="I254" s="270"/>
      <c r="J254" s="270"/>
      <c r="K254" s="262" t="s">
        <v>4</v>
      </c>
      <c r="L254" s="262"/>
      <c r="M254" s="86"/>
      <c r="N254" s="50" t="s">
        <v>5</v>
      </c>
    </row>
    <row r="255" spans="2:14" ht="12" customHeight="1">
      <c r="C255" s="71" t="s">
        <v>6</v>
      </c>
      <c r="D255" s="95"/>
      <c r="E255" s="95"/>
      <c r="F255" s="95"/>
      <c r="G255" s="51"/>
      <c r="H255" s="55">
        <v>2023</v>
      </c>
      <c r="I255" s="57">
        <v>2022</v>
      </c>
      <c r="K255" s="55">
        <v>2023</v>
      </c>
      <c r="L255" s="57">
        <v>2022</v>
      </c>
      <c r="N255" s="50">
        <v>2022</v>
      </c>
    </row>
    <row r="256" spans="2:14" ht="12" customHeight="1">
      <c r="C256" s="51" t="s">
        <v>281</v>
      </c>
      <c r="H256" s="81">
        <v>-7.6</v>
      </c>
      <c r="I256" s="81">
        <v>7.5</v>
      </c>
      <c r="J256" s="81"/>
      <c r="K256" s="81">
        <v>-6.3</v>
      </c>
      <c r="L256" s="81">
        <v>39.700000000000003</v>
      </c>
      <c r="M256" s="81"/>
      <c r="N256" s="81">
        <v>38.400000000000006</v>
      </c>
    </row>
    <row r="257" spans="2:14" ht="12" customHeight="1">
      <c r="C257" s="62" t="s">
        <v>282</v>
      </c>
      <c r="H257" s="81">
        <v>0</v>
      </c>
      <c r="I257" s="81">
        <v>0</v>
      </c>
      <c r="J257" s="81"/>
      <c r="K257" s="81">
        <v>0</v>
      </c>
      <c r="L257" s="81">
        <v>0</v>
      </c>
      <c r="M257" s="81"/>
      <c r="N257" s="81">
        <v>0</v>
      </c>
    </row>
    <row r="258" spans="2:14" ht="12" customHeight="1">
      <c r="C258" s="100" t="s">
        <v>26</v>
      </c>
      <c r="D258" s="8"/>
      <c r="E258" s="8"/>
      <c r="F258" s="8"/>
      <c r="H258" s="82">
        <f>SUM(H256:H257)</f>
        <v>-7.6</v>
      </c>
      <c r="I258" s="82">
        <v>7.5</v>
      </c>
      <c r="J258" s="81"/>
      <c r="K258" s="82">
        <f>SUM(K256:K257)</f>
        <v>-6.3</v>
      </c>
      <c r="L258" s="82">
        <v>39.700000000000003</v>
      </c>
      <c r="M258" s="81"/>
      <c r="N258" s="82">
        <v>38.400000000000006</v>
      </c>
    </row>
    <row r="259" spans="2:14" ht="12" customHeight="1">
      <c r="C259" s="62" t="s">
        <v>283</v>
      </c>
      <c r="H259" s="81">
        <v>0</v>
      </c>
      <c r="I259" s="81">
        <v>0.1</v>
      </c>
      <c r="J259" s="81"/>
      <c r="K259" s="81">
        <v>-0.4</v>
      </c>
      <c r="L259" s="81">
        <v>2.9</v>
      </c>
      <c r="M259" s="81"/>
      <c r="N259" s="81">
        <v>2.6</v>
      </c>
    </row>
    <row r="260" spans="2:14" ht="12" customHeight="1">
      <c r="C260" s="118" t="s">
        <v>284</v>
      </c>
      <c r="H260" s="81">
        <v>0</v>
      </c>
      <c r="I260" s="81">
        <v>0</v>
      </c>
      <c r="J260" s="81"/>
      <c r="K260" s="81">
        <v>0</v>
      </c>
      <c r="L260" s="81">
        <v>0</v>
      </c>
      <c r="M260" s="81"/>
      <c r="N260" s="81">
        <v>0</v>
      </c>
    </row>
    <row r="261" spans="2:14" ht="12" customHeight="1">
      <c r="C261" s="100" t="s">
        <v>27</v>
      </c>
      <c r="D261" s="8"/>
      <c r="E261" s="8"/>
      <c r="F261" s="8"/>
      <c r="H261" s="82">
        <f>SUM(H259:H260)</f>
        <v>0</v>
      </c>
      <c r="I261" s="82">
        <v>0.1</v>
      </c>
      <c r="J261" s="81"/>
      <c r="K261" s="82">
        <f>SUM(K259:K260)</f>
        <v>-0.4</v>
      </c>
      <c r="L261" s="82">
        <v>2.9</v>
      </c>
      <c r="M261" s="81"/>
      <c r="N261" s="82">
        <v>2.6</v>
      </c>
    </row>
    <row r="262" spans="2:14" ht="12" customHeight="1">
      <c r="C262" s="62"/>
      <c r="H262" s="81"/>
      <c r="I262" s="81"/>
      <c r="J262" s="81"/>
      <c r="K262" s="81"/>
      <c r="L262" s="81"/>
      <c r="M262" s="81"/>
      <c r="N262" s="81"/>
    </row>
    <row r="263" spans="2:14" ht="12" customHeight="1">
      <c r="H263" s="81"/>
      <c r="I263" s="81"/>
      <c r="J263" s="81"/>
      <c r="K263" s="81"/>
      <c r="L263" s="81"/>
      <c r="M263" s="81"/>
      <c r="N263" s="81"/>
    </row>
    <row r="264" spans="2:14" ht="12" customHeight="1">
      <c r="H264" s="81"/>
      <c r="I264" s="81"/>
      <c r="J264" s="81"/>
      <c r="K264" s="81"/>
      <c r="L264" s="81"/>
      <c r="M264" s="81"/>
      <c r="N264" s="81"/>
    </row>
    <row r="265" spans="2:14" ht="12" customHeight="1">
      <c r="B265" s="217" t="s">
        <v>285</v>
      </c>
      <c r="C265" s="124"/>
      <c r="H265" s="81"/>
      <c r="I265" s="81"/>
      <c r="J265" s="81"/>
      <c r="K265" s="81"/>
      <c r="L265" s="81"/>
      <c r="M265" s="81"/>
      <c r="N265" s="81"/>
    </row>
    <row r="266" spans="2:14" ht="12" customHeight="1">
      <c r="H266" s="81"/>
      <c r="I266" s="81"/>
      <c r="J266" s="81"/>
      <c r="K266" s="81"/>
      <c r="L266" s="81"/>
      <c r="M266" s="81"/>
      <c r="N266" s="81"/>
    </row>
    <row r="267" spans="2:14" ht="12" customHeight="1" thickBot="1">
      <c r="C267" s="92" t="s">
        <v>141</v>
      </c>
      <c r="D267" s="11"/>
      <c r="E267" s="11"/>
      <c r="F267" s="11"/>
      <c r="G267" s="11"/>
      <c r="M267" s="11"/>
      <c r="N267" s="11"/>
    </row>
    <row r="268" spans="2:14" ht="12" customHeight="1">
      <c r="C268" s="94"/>
      <c r="D268" s="94"/>
      <c r="E268" s="94"/>
      <c r="F268" s="94"/>
      <c r="G268" s="94"/>
      <c r="H268" s="276" t="s">
        <v>1</v>
      </c>
      <c r="I268" s="276"/>
      <c r="J268" s="276"/>
      <c r="K268" s="257" t="s">
        <v>2</v>
      </c>
      <c r="L268" s="257"/>
      <c r="N268" s="5" t="s">
        <v>3</v>
      </c>
    </row>
    <row r="269" spans="2:14" ht="12.75" customHeight="1">
      <c r="D269" s="94"/>
      <c r="E269" s="94"/>
      <c r="F269" s="94"/>
      <c r="G269" s="94"/>
      <c r="H269" s="270" t="s">
        <v>4</v>
      </c>
      <c r="I269" s="270"/>
      <c r="J269" s="270"/>
      <c r="K269" s="262" t="s">
        <v>4</v>
      </c>
      <c r="L269" s="262"/>
      <c r="M269" s="86"/>
      <c r="N269" s="50" t="s">
        <v>5</v>
      </c>
    </row>
    <row r="270" spans="2:14" ht="12.75" customHeight="1">
      <c r="C270" s="71" t="s">
        <v>6</v>
      </c>
      <c r="D270" s="95"/>
      <c r="E270" s="95"/>
      <c r="F270" s="95"/>
      <c r="G270" s="51"/>
      <c r="H270" s="55">
        <v>2023</v>
      </c>
      <c r="I270" s="57">
        <v>2022</v>
      </c>
      <c r="K270" s="55">
        <v>2023</v>
      </c>
      <c r="L270" s="57">
        <v>2022</v>
      </c>
      <c r="N270" s="50">
        <v>2022</v>
      </c>
    </row>
    <row r="271" spans="2:14" ht="12.75" customHeight="1">
      <c r="C271" s="60" t="s">
        <v>286</v>
      </c>
      <c r="D271" s="1"/>
      <c r="E271" s="1"/>
      <c r="F271" s="1"/>
      <c r="G271" s="1"/>
      <c r="H271" s="79">
        <v>11.700000000000017</v>
      </c>
      <c r="I271" s="79">
        <v>35.552956000000023</v>
      </c>
      <c r="J271" s="79"/>
      <c r="K271" s="79">
        <v>14.483463429999972</v>
      </c>
      <c r="L271" s="79">
        <v>72.864509190000035</v>
      </c>
      <c r="M271" s="79"/>
      <c r="N271" s="79">
        <v>105.99562643999991</v>
      </c>
    </row>
    <row r="272" spans="2:14" ht="12.75" customHeight="1">
      <c r="C272" s="51" t="s">
        <v>15</v>
      </c>
      <c r="H272" s="81">
        <v>0</v>
      </c>
      <c r="I272" s="81">
        <v>-1.7050000000000001</v>
      </c>
      <c r="J272" s="81"/>
      <c r="K272" s="81">
        <v>-8.346342999999995E-2</v>
      </c>
      <c r="L272" s="81">
        <v>-1.21655319</v>
      </c>
      <c r="M272" s="81"/>
      <c r="N272" s="81">
        <v>-5.6956264399999998</v>
      </c>
    </row>
    <row r="273" spans="3:14" ht="12.75" customHeight="1">
      <c r="C273" s="51" t="s">
        <v>189</v>
      </c>
      <c r="H273" s="81">
        <v>0</v>
      </c>
      <c r="I273" s="81">
        <v>0</v>
      </c>
      <c r="J273" s="81"/>
      <c r="K273" s="81">
        <v>0</v>
      </c>
      <c r="L273" s="81">
        <v>0</v>
      </c>
      <c r="M273" s="81"/>
      <c r="N273" s="81">
        <v>11.5</v>
      </c>
    </row>
    <row r="274" spans="3:14" ht="12.75" customHeight="1">
      <c r="C274" s="51" t="s">
        <v>287</v>
      </c>
      <c r="H274" s="81">
        <v>0</v>
      </c>
      <c r="I274" s="81">
        <v>0</v>
      </c>
      <c r="J274" s="81"/>
      <c r="K274" s="81">
        <v>6.3</v>
      </c>
      <c r="L274" s="81">
        <v>-0.4</v>
      </c>
      <c r="M274" s="81"/>
      <c r="N274" s="81">
        <v>5.3</v>
      </c>
    </row>
    <row r="275" spans="3:14" ht="12.75" customHeight="1">
      <c r="C275" s="54" t="s">
        <v>141</v>
      </c>
      <c r="D275" s="10"/>
      <c r="E275" s="10"/>
      <c r="F275" s="10"/>
      <c r="H275" s="82">
        <f>SUM(H271:H274)</f>
        <v>11.700000000000017</v>
      </c>
      <c r="I275" s="82">
        <f>SUM(I271:I274)</f>
        <v>33.847956000000025</v>
      </c>
      <c r="J275" s="81"/>
      <c r="K275" s="82">
        <f>SUM(K271:K274)</f>
        <v>20.699999999999971</v>
      </c>
      <c r="L275" s="82">
        <f>SUM(L271:L274)</f>
        <v>71.24795600000003</v>
      </c>
      <c r="M275" s="81"/>
      <c r="N275" s="82">
        <f>SUM(N271:N274)</f>
        <v>117.09999999999991</v>
      </c>
    </row>
    <row r="276" spans="3:14" ht="12.75" customHeight="1">
      <c r="H276" s="81"/>
      <c r="I276" s="81"/>
      <c r="J276" s="81"/>
      <c r="K276" s="81"/>
      <c r="L276" s="81"/>
      <c r="M276" s="81"/>
      <c r="N276" s="81"/>
    </row>
    <row r="277" spans="3:14" ht="12.75" customHeight="1"/>
    <row r="278" spans="3:14" ht="12" customHeight="1" thickBot="1">
      <c r="C278" s="92" t="s">
        <v>138</v>
      </c>
      <c r="D278" s="11"/>
      <c r="E278" s="11"/>
      <c r="F278" s="11"/>
      <c r="G278" s="11"/>
      <c r="M278" s="11"/>
      <c r="N278" s="11"/>
    </row>
    <row r="279" spans="3:14" ht="12" customHeight="1">
      <c r="C279" s="94"/>
      <c r="D279" s="94"/>
      <c r="E279" s="94"/>
      <c r="F279" s="94"/>
      <c r="G279" s="94"/>
      <c r="H279" s="276" t="s">
        <v>1</v>
      </c>
      <c r="I279" s="276"/>
      <c r="J279" s="276"/>
      <c r="K279" s="257" t="s">
        <v>2</v>
      </c>
      <c r="L279" s="257"/>
      <c r="N279" s="5" t="s">
        <v>3</v>
      </c>
    </row>
    <row r="280" spans="3:14" ht="12" customHeight="1">
      <c r="C280" s="94"/>
      <c r="D280" s="94"/>
      <c r="E280" s="94"/>
      <c r="F280" s="94"/>
      <c r="G280" s="94"/>
      <c r="H280" s="270" t="s">
        <v>4</v>
      </c>
      <c r="I280" s="270"/>
      <c r="J280" s="270"/>
      <c r="K280" s="262" t="s">
        <v>4</v>
      </c>
      <c r="L280" s="262"/>
      <c r="M280" s="86"/>
      <c r="N280" s="50" t="s">
        <v>5</v>
      </c>
    </row>
    <row r="281" spans="3:14" ht="12" customHeight="1">
      <c r="C281" s="71" t="s">
        <v>6</v>
      </c>
      <c r="D281" s="95"/>
      <c r="E281" s="95"/>
      <c r="F281" s="95"/>
      <c r="G281" s="51"/>
      <c r="H281" s="55">
        <v>2023</v>
      </c>
      <c r="I281" s="57">
        <v>2022</v>
      </c>
      <c r="K281" s="55">
        <v>2023</v>
      </c>
      <c r="L281" s="57">
        <v>2022</v>
      </c>
      <c r="N281" s="50">
        <v>2022</v>
      </c>
    </row>
    <row r="282" spans="3:14" ht="12" customHeight="1">
      <c r="C282" s="60" t="s">
        <v>286</v>
      </c>
      <c r="D282" s="51"/>
      <c r="E282" s="51"/>
      <c r="F282" s="51"/>
      <c r="G282" s="51"/>
      <c r="H282" s="79">
        <v>11.700000000000017</v>
      </c>
      <c r="I282" s="79">
        <v>35.552956000000023</v>
      </c>
      <c r="J282" s="79"/>
      <c r="K282" s="79">
        <v>14.483463429999972</v>
      </c>
      <c r="L282" s="79">
        <v>72.864509190000035</v>
      </c>
      <c r="M282" s="79"/>
      <c r="N282" s="79">
        <v>105.99562643999991</v>
      </c>
    </row>
    <row r="283" spans="3:14" ht="12" customHeight="1">
      <c r="C283" s="51" t="s">
        <v>288</v>
      </c>
      <c r="H283" s="81">
        <v>27.5</v>
      </c>
      <c r="I283" s="81">
        <v>18</v>
      </c>
      <c r="J283" s="81"/>
      <c r="K283" s="81">
        <v>87</v>
      </c>
      <c r="L283" s="81">
        <v>-41.800000000000068</v>
      </c>
      <c r="M283" s="79"/>
      <c r="N283" s="81">
        <v>-7.8999999999999773</v>
      </c>
    </row>
    <row r="284" spans="3:14" ht="12" customHeight="1">
      <c r="C284" s="51" t="s">
        <v>15</v>
      </c>
      <c r="H284" s="81">
        <v>0</v>
      </c>
      <c r="I284" s="81">
        <v>-1.7050000000000001</v>
      </c>
      <c r="J284" s="81"/>
      <c r="K284" s="81">
        <v>-8.346342999999995E-2</v>
      </c>
      <c r="L284" s="81">
        <v>-1.21655319</v>
      </c>
      <c r="M284" s="81"/>
      <c r="N284" s="81">
        <v>-5.7057066000000001</v>
      </c>
    </row>
    <row r="285" spans="3:14" ht="12" customHeight="1">
      <c r="C285" s="51" t="s">
        <v>12</v>
      </c>
      <c r="H285" s="81">
        <v>77.900000000000006</v>
      </c>
      <c r="I285" s="81">
        <v>42.1</v>
      </c>
      <c r="J285" s="81"/>
      <c r="K285" s="81">
        <v>158.5</v>
      </c>
      <c r="L285" s="81">
        <v>200.5</v>
      </c>
      <c r="M285" s="81"/>
      <c r="N285" s="81">
        <v>253.1</v>
      </c>
    </row>
    <row r="286" spans="3:14" ht="12" customHeight="1">
      <c r="C286" s="51" t="s">
        <v>289</v>
      </c>
      <c r="H286" s="81">
        <v>8.6</v>
      </c>
      <c r="I286" s="81">
        <v>22.199999999999996</v>
      </c>
      <c r="J286" s="81"/>
      <c r="K286" s="81">
        <v>44.2</v>
      </c>
      <c r="L286" s="81">
        <v>71.7</v>
      </c>
      <c r="M286" s="81"/>
      <c r="N286" s="81">
        <v>95.9</v>
      </c>
    </row>
    <row r="287" spans="3:14" ht="12" customHeight="1">
      <c r="C287" s="51" t="s">
        <v>287</v>
      </c>
      <c r="H287" s="81">
        <v>0</v>
      </c>
      <c r="I287" s="81">
        <v>0</v>
      </c>
      <c r="J287" s="81"/>
      <c r="K287" s="81">
        <v>6.3</v>
      </c>
      <c r="L287" s="81">
        <v>-0.4</v>
      </c>
      <c r="M287" s="81"/>
      <c r="N287" s="81">
        <v>5.3</v>
      </c>
    </row>
    <row r="288" spans="3:14" ht="12" customHeight="1">
      <c r="C288" s="186" t="s">
        <v>138</v>
      </c>
      <c r="D288" s="10"/>
      <c r="E288" s="10"/>
      <c r="F288" s="10"/>
      <c r="H288" s="82">
        <f>SUM(H282:H287)</f>
        <v>125.70000000000002</v>
      </c>
      <c r="I288" s="82">
        <f>SUM(I282:I287)</f>
        <v>116.14795600000002</v>
      </c>
      <c r="J288" s="81"/>
      <c r="K288" s="82">
        <f>SUM(K282:K287)</f>
        <v>310.39999999999998</v>
      </c>
      <c r="L288" s="82">
        <f>SUM(L282:L287)</f>
        <v>301.64795599999997</v>
      </c>
      <c r="M288" s="81"/>
      <c r="N288" s="82">
        <f>SUM(N282:N287)</f>
        <v>446.68991983999996</v>
      </c>
    </row>
    <row r="289" spans="3:14" ht="12.75" customHeight="1">
      <c r="C289" s="51"/>
      <c r="H289" s="81"/>
      <c r="I289" s="81"/>
      <c r="J289" s="81"/>
      <c r="K289" s="81"/>
      <c r="L289" s="81"/>
      <c r="M289" s="81"/>
      <c r="N289" s="81"/>
    </row>
    <row r="290" spans="3:14" ht="12.75" customHeight="1"/>
    <row r="291" spans="3:14" ht="12.75" customHeight="1" thickBot="1">
      <c r="C291" s="92" t="s">
        <v>139</v>
      </c>
      <c r="D291" s="11"/>
      <c r="E291" s="11"/>
      <c r="F291" s="11"/>
      <c r="G291" s="11"/>
      <c r="M291" s="11"/>
      <c r="N291" s="11"/>
    </row>
    <row r="292" spans="3:14" ht="12.75" customHeight="1">
      <c r="C292" s="94"/>
      <c r="D292" s="94"/>
      <c r="E292" s="94"/>
      <c r="F292" s="94"/>
      <c r="G292" s="94"/>
      <c r="H292" s="276" t="s">
        <v>1</v>
      </c>
      <c r="I292" s="276"/>
      <c r="J292" s="276"/>
      <c r="K292" s="257" t="s">
        <v>2</v>
      </c>
      <c r="L292" s="257"/>
      <c r="N292" s="5" t="s">
        <v>3</v>
      </c>
    </row>
    <row r="293" spans="3:14" ht="12.75" customHeight="1">
      <c r="C293" s="94"/>
      <c r="D293" s="94"/>
      <c r="E293" s="94"/>
      <c r="F293" s="94"/>
      <c r="G293" s="94"/>
      <c r="H293" s="270" t="s">
        <v>4</v>
      </c>
      <c r="I293" s="270"/>
      <c r="J293" s="270"/>
      <c r="K293" s="262" t="s">
        <v>4</v>
      </c>
      <c r="L293" s="262"/>
      <c r="M293" s="86"/>
      <c r="N293" s="50" t="s">
        <v>5</v>
      </c>
    </row>
    <row r="294" spans="3:14" ht="12.75" customHeight="1">
      <c r="C294" s="71" t="s">
        <v>6</v>
      </c>
      <c r="D294" s="95"/>
      <c r="E294" s="95"/>
      <c r="F294" s="95"/>
      <c r="G294" s="51"/>
      <c r="H294" s="55">
        <v>2023</v>
      </c>
      <c r="I294" s="57">
        <v>2022</v>
      </c>
      <c r="K294" s="55">
        <v>2023</v>
      </c>
      <c r="L294" s="57">
        <v>2022</v>
      </c>
      <c r="N294" s="50">
        <v>2022</v>
      </c>
    </row>
    <row r="295" spans="3:14" ht="12.75" customHeight="1">
      <c r="C295" s="60" t="s">
        <v>286</v>
      </c>
      <c r="D295" s="51"/>
      <c r="E295" s="51"/>
      <c r="F295" s="51"/>
      <c r="G295" s="51"/>
      <c r="H295" s="79">
        <v>11.700000000000017</v>
      </c>
      <c r="I295" s="79">
        <v>35.552956000000023</v>
      </c>
      <c r="J295" s="79"/>
      <c r="K295" s="79">
        <v>14.483463429999972</v>
      </c>
      <c r="L295" s="79">
        <v>72.864509190000035</v>
      </c>
      <c r="M295" s="79"/>
      <c r="N295" s="79">
        <v>105.99562643999991</v>
      </c>
    </row>
    <row r="296" spans="3:14" ht="12.75" customHeight="1">
      <c r="C296" s="51" t="s">
        <v>288</v>
      </c>
      <c r="H296" s="81">
        <v>27.5</v>
      </c>
      <c r="I296" s="81">
        <v>18</v>
      </c>
      <c r="J296" s="81"/>
      <c r="K296" s="81">
        <v>87</v>
      </c>
      <c r="L296" s="81">
        <v>-41.800000000000068</v>
      </c>
      <c r="M296" s="79"/>
      <c r="N296" s="81">
        <v>-7.8999999999999773</v>
      </c>
    </row>
    <row r="297" spans="3:14" ht="12.75" customHeight="1">
      <c r="C297" s="51" t="s">
        <v>15</v>
      </c>
      <c r="H297" s="81">
        <v>0</v>
      </c>
      <c r="I297" s="81">
        <v>-1.7050000000000001</v>
      </c>
      <c r="J297" s="81"/>
      <c r="K297" s="81">
        <v>-8.346342999999995E-2</v>
      </c>
      <c r="L297" s="81">
        <v>-1.21655319</v>
      </c>
      <c r="M297" s="81"/>
      <c r="N297" s="81">
        <v>-5.7057066000000001</v>
      </c>
    </row>
    <row r="298" spans="3:14" ht="12.75" customHeight="1">
      <c r="C298" s="51" t="s">
        <v>290</v>
      </c>
      <c r="H298" s="81">
        <v>-18.699999999999989</v>
      </c>
      <c r="I298" s="81">
        <v>-19.199999999999996</v>
      </c>
      <c r="J298" s="81"/>
      <c r="K298" s="81">
        <v>-83.6</v>
      </c>
      <c r="L298" s="81">
        <v>21.900000000000006</v>
      </c>
      <c r="M298" s="81"/>
      <c r="N298" s="81">
        <v>-0.40000000000000568</v>
      </c>
    </row>
    <row r="299" spans="3:14" ht="12.75" customHeight="1">
      <c r="C299" s="51" t="s">
        <v>189</v>
      </c>
      <c r="H299" s="81">
        <v>0</v>
      </c>
      <c r="I299" s="81">
        <v>0</v>
      </c>
      <c r="J299" s="81"/>
      <c r="K299" s="81">
        <v>0</v>
      </c>
      <c r="L299" s="81">
        <v>0</v>
      </c>
      <c r="M299" s="81"/>
      <c r="N299" s="81">
        <v>11.5</v>
      </c>
    </row>
    <row r="300" spans="3:14" ht="12.75" customHeight="1">
      <c r="C300" s="51" t="s">
        <v>287</v>
      </c>
      <c r="H300" s="81">
        <v>0</v>
      </c>
      <c r="I300" s="81">
        <v>0</v>
      </c>
      <c r="J300" s="81"/>
      <c r="K300" s="81">
        <v>6.3</v>
      </c>
      <c r="L300" s="81">
        <v>-0.4</v>
      </c>
      <c r="M300" s="81"/>
      <c r="N300" s="81">
        <v>5.3</v>
      </c>
    </row>
    <row r="301" spans="3:14" ht="12.75" customHeight="1">
      <c r="C301" s="186" t="s">
        <v>139</v>
      </c>
      <c r="D301" s="10"/>
      <c r="E301" s="10"/>
      <c r="F301" s="10"/>
      <c r="H301" s="82">
        <f>SUM(H295:H300)</f>
        <v>20.500000000000028</v>
      </c>
      <c r="I301" s="82">
        <f>SUM(I295:I300)</f>
        <v>32.647956000000029</v>
      </c>
      <c r="J301" s="81"/>
      <c r="K301" s="82">
        <f>SUM(K295:K300)</f>
        <v>24.099999999999984</v>
      </c>
      <c r="L301" s="82">
        <f>SUM(L295:L300)</f>
        <v>51.347955999999975</v>
      </c>
      <c r="M301" s="81"/>
      <c r="N301" s="82">
        <f>SUM(N295:N300)</f>
        <v>108.78991983999992</v>
      </c>
    </row>
    <row r="302" spans="3:14" ht="12.75" customHeight="1">
      <c r="I302" s="160"/>
    </row>
    <row r="303" spans="3:14" ht="12.75" customHeight="1">
      <c r="I303" s="160"/>
    </row>
    <row r="304" spans="3:14" ht="12.75" customHeight="1"/>
  </sheetData>
  <mergeCells count="71">
    <mergeCell ref="K132:L132"/>
    <mergeCell ref="K142:L142"/>
    <mergeCell ref="K253:L253"/>
    <mergeCell ref="K143:L143"/>
    <mergeCell ref="K159:L159"/>
    <mergeCell ref="K240:L240"/>
    <mergeCell ref="K222:L222"/>
    <mergeCell ref="K197:L197"/>
    <mergeCell ref="K215:L215"/>
    <mergeCell ref="H292:J292"/>
    <mergeCell ref="H279:J279"/>
    <mergeCell ref="H269:J269"/>
    <mergeCell ref="K174:L174"/>
    <mergeCell ref="C190:N190"/>
    <mergeCell ref="K268:L268"/>
    <mergeCell ref="K279:L279"/>
    <mergeCell ref="K269:L269"/>
    <mergeCell ref="H253:J253"/>
    <mergeCell ref="H240:J240"/>
    <mergeCell ref="H254:J254"/>
    <mergeCell ref="H268:J268"/>
    <mergeCell ref="H293:J293"/>
    <mergeCell ref="K131:L131"/>
    <mergeCell ref="H174:I174"/>
    <mergeCell ref="H239:J239"/>
    <mergeCell ref="H280:J280"/>
    <mergeCell ref="H132:J132"/>
    <mergeCell ref="H142:J142"/>
    <mergeCell ref="H143:J143"/>
    <mergeCell ref="H173:J173"/>
    <mergeCell ref="K293:L293"/>
    <mergeCell ref="K292:L292"/>
    <mergeCell ref="K239:L239"/>
    <mergeCell ref="K280:L280"/>
    <mergeCell ref="K254:L254"/>
    <mergeCell ref="C189:N189"/>
    <mergeCell ref="K173:L173"/>
    <mergeCell ref="H9:J9"/>
    <mergeCell ref="K9:L9"/>
    <mergeCell ref="H26:J26"/>
    <mergeCell ref="K26:L26"/>
    <mergeCell ref="H77:J77"/>
    <mergeCell ref="K77:L77"/>
    <mergeCell ref="H76:J76"/>
    <mergeCell ref="K76:L76"/>
    <mergeCell ref="K64:L64"/>
    <mergeCell ref="H64:J64"/>
    <mergeCell ref="H10:J10"/>
    <mergeCell ref="K10:L10"/>
    <mergeCell ref="C71:N71"/>
    <mergeCell ref="H27:J27"/>
    <mergeCell ref="K27:L27"/>
    <mergeCell ref="H46:J46"/>
    <mergeCell ref="H131:J131"/>
    <mergeCell ref="K118:L118"/>
    <mergeCell ref="H118:J118"/>
    <mergeCell ref="K105:L105"/>
    <mergeCell ref="H86:J86"/>
    <mergeCell ref="K86:L86"/>
    <mergeCell ref="K87:L87"/>
    <mergeCell ref="H87:J87"/>
    <mergeCell ref="H105:J105"/>
    <mergeCell ref="K46:L46"/>
    <mergeCell ref="K45:L45"/>
    <mergeCell ref="H45:J45"/>
    <mergeCell ref="H65:J65"/>
    <mergeCell ref="H117:J117"/>
    <mergeCell ref="K117:L117"/>
    <mergeCell ref="H106:J106"/>
    <mergeCell ref="K106:L106"/>
    <mergeCell ref="K65:L65"/>
  </mergeCells>
  <pageMargins left="0.7" right="0.7" top="0.75" bottom="0.75" header="0.3" footer="0.3"/>
  <pageSetup paperSize="9" orientation="portrait" r:id="rId1"/>
  <ignoredErrors>
    <ignoredError sqref="H136:N152 H258:S271 H273:S283 I272:S272 H285:S296 I284:S284 H298:S305 I297:S29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2023-10-25T12:48:28Z</dcterms:created>
  <dcterms:modified xsi:type="dcterms:W3CDTF">2023-10-26T04:23:47Z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