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0965"/>
  </bookViews>
  <sheets>
    <sheet name="IS and OCI" sheetId="9" r:id="rId1"/>
    <sheet name="Equity" sheetId="17" r:id="rId2"/>
    <sheet name="BS" sheetId="11" r:id="rId3"/>
    <sheet name="CF" sheetId="16" r:id="rId4"/>
    <sheet name="Key tables" sheetId="10" r:id="rId5"/>
    <sheet name="Notes" sheetId="18" r:id="rId6"/>
    <sheet name="Note 1 table" sheetId="22" r:id="rId7"/>
    <sheet name="Note 2 table" sheetId="1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2" l="1"/>
  <c r="I12" i="22"/>
  <c r="I13" i="22"/>
  <c r="I11" i="22"/>
  <c r="F13" i="19"/>
  <c r="I22" i="22"/>
  <c r="I9" i="22" l="1"/>
  <c r="I26" i="22"/>
  <c r="I28" i="22"/>
  <c r="I27" i="22"/>
  <c r="F14" i="22"/>
  <c r="I10" i="22"/>
  <c r="O13" i="19"/>
  <c r="I25" i="22" l="1"/>
  <c r="F29" i="22"/>
  <c r="I24" i="22"/>
  <c r="I13" i="19" l="1"/>
  <c r="L13" i="19"/>
  <c r="K234" i="18" l="1"/>
  <c r="H234" i="18"/>
  <c r="K231" i="18"/>
  <c r="H231" i="18"/>
  <c r="K27" i="9" l="1"/>
  <c r="G26" i="9"/>
  <c r="K26" i="9"/>
  <c r="G27" i="9"/>
  <c r="K190" i="18" l="1"/>
  <c r="K121" i="18" l="1"/>
  <c r="H121" i="18"/>
  <c r="K73" i="18"/>
  <c r="H73" i="18"/>
  <c r="H123" i="18" l="1"/>
  <c r="K123" i="18"/>
  <c r="G42" i="11" l="1"/>
  <c r="K175" i="18" l="1"/>
  <c r="K196" i="18" l="1"/>
  <c r="K28" i="9"/>
  <c r="G28" i="9"/>
  <c r="G32" i="11" l="1"/>
  <c r="G37" i="11"/>
  <c r="K199" i="18" l="1"/>
  <c r="K203" i="18" s="1"/>
  <c r="G13" i="11"/>
  <c r="K261" i="18" l="1"/>
  <c r="H261" i="18"/>
  <c r="H109" i="18" l="1"/>
  <c r="K109" i="18"/>
  <c r="K99" i="18"/>
  <c r="H99" i="18"/>
  <c r="K87" i="18"/>
  <c r="H10" i="22" l="1"/>
  <c r="H25" i="22"/>
  <c r="H158" i="18"/>
  <c r="H87" i="18"/>
  <c r="H46" i="18"/>
  <c r="H50" i="18"/>
  <c r="H12" i="22"/>
  <c r="H11" i="22"/>
  <c r="K158" i="18"/>
  <c r="H248" i="18"/>
  <c r="H26" i="22" l="1"/>
  <c r="G16" i="9"/>
  <c r="E13" i="19"/>
  <c r="K13" i="19"/>
  <c r="K50" i="18"/>
  <c r="H13" i="22"/>
  <c r="H28" i="22"/>
  <c r="K29" i="18"/>
  <c r="H260" i="18"/>
  <c r="K248" i="18"/>
  <c r="H29" i="18"/>
  <c r="H27" i="22"/>
  <c r="H60" i="18" l="1"/>
  <c r="K60" i="18"/>
  <c r="K46" i="18"/>
  <c r="H24" i="22"/>
  <c r="H9" i="22"/>
  <c r="K16" i="9"/>
  <c r="N13" i="19"/>
  <c r="H13" i="19"/>
  <c r="H33" i="18"/>
  <c r="K33" i="18"/>
  <c r="E14" i="22"/>
  <c r="K260" i="18"/>
  <c r="E29" i="22"/>
  <c r="H22" i="22"/>
  <c r="G17" i="9" l="1"/>
  <c r="K17" i="9"/>
  <c r="K258" i="18"/>
  <c r="K246" i="18"/>
  <c r="K14" i="22"/>
  <c r="H7" i="22"/>
  <c r="K29" i="22"/>
  <c r="H29" i="22"/>
  <c r="K245" i="18" l="1"/>
  <c r="K250" i="18" s="1"/>
  <c r="G21" i="9"/>
  <c r="G23" i="9" s="1"/>
  <c r="G29" i="9" s="1"/>
  <c r="H257" i="18"/>
  <c r="K257" i="18"/>
  <c r="K262" i="18" s="1"/>
  <c r="H245" i="18"/>
  <c r="K21" i="9"/>
  <c r="H14" i="22"/>
  <c r="H258" i="18"/>
  <c r="H246" i="18"/>
  <c r="K23" i="9" l="1"/>
  <c r="H262" i="18"/>
  <c r="H250" i="18"/>
  <c r="K29" i="9" l="1"/>
  <c r="G19" i="11" l="1"/>
  <c r="I29" i="22"/>
  <c r="L29" i="22"/>
  <c r="K178" i="18" l="1"/>
  <c r="G23" i="11"/>
  <c r="G45" i="11" l="1"/>
  <c r="G46" i="11" l="1"/>
  <c r="L14" i="22" l="1"/>
  <c r="I14" i="22"/>
</calcChain>
</file>

<file path=xl/sharedStrings.xml><?xml version="1.0" encoding="utf-8"?>
<sst xmlns="http://schemas.openxmlformats.org/spreadsheetml/2006/main" count="472" uniqueCount="288">
  <si>
    <t>December 31,</t>
  </si>
  <si>
    <t>Revenues</t>
  </si>
  <si>
    <t>Other</t>
  </si>
  <si>
    <t>Total Revenues</t>
  </si>
  <si>
    <t xml:space="preserve"> </t>
  </si>
  <si>
    <t>Steaming</t>
  </si>
  <si>
    <t>Interest income</t>
  </si>
  <si>
    <t xml:space="preserve"> Condensed Consolidated Statements of Profit and Loss and Other Comprehensive Income</t>
  </si>
  <si>
    <t>Quarter ended</t>
  </si>
  <si>
    <t>(In millions of US dollars)</t>
  </si>
  <si>
    <t>Note</t>
  </si>
  <si>
    <t xml:space="preserve">Revenues </t>
  </si>
  <si>
    <t xml:space="preserve">Cost of sales </t>
  </si>
  <si>
    <t xml:space="preserve">Research and development costs </t>
  </si>
  <si>
    <t xml:space="preserve">Selling, general and administrative costs </t>
  </si>
  <si>
    <t>Amortization and impairment of MultiClient library</t>
  </si>
  <si>
    <t>Depreciation and amortization of long term assets (excl. MultiClient library)</t>
  </si>
  <si>
    <t>Other charges, net</t>
  </si>
  <si>
    <t>Total operating expenses</t>
  </si>
  <si>
    <t xml:space="preserve">Share of results from associated companies </t>
  </si>
  <si>
    <t>Interest expense</t>
  </si>
  <si>
    <t>Other financial expense, net</t>
  </si>
  <si>
    <t>Income (loss) before income tax expense</t>
  </si>
  <si>
    <t xml:space="preserve">Income tax </t>
  </si>
  <si>
    <t>Net income (loss) to equity holders of PGS ASA</t>
  </si>
  <si>
    <t>Other comprehensive income</t>
  </si>
  <si>
    <t>Items that will not be reclassified to profit and loss</t>
  </si>
  <si>
    <t>Items that may be subsequently reclassified to profit and loss</t>
  </si>
  <si>
    <t>Earnings per share attributable to equity holders of the parent during the period</t>
  </si>
  <si>
    <t>Basic and diluted earnings per share</t>
  </si>
  <si>
    <t>Segment EBIT ex. impairment and other charges, net</t>
  </si>
  <si>
    <t>Cash investment in MultiClient library</t>
  </si>
  <si>
    <t>Total revenues</t>
  </si>
  <si>
    <t>Research and development costs before capitalized development costs</t>
  </si>
  <si>
    <t>Cash Cost, gross</t>
  </si>
  <si>
    <t>Steaming deferral, net</t>
  </si>
  <si>
    <t>Capitalized development costs</t>
  </si>
  <si>
    <t>Depreciation and amortization  (excl. MultiClient library)</t>
  </si>
  <si>
    <t>ASSETS</t>
  </si>
  <si>
    <t>Cash and cash equivalents</t>
  </si>
  <si>
    <t>Restricted cash</t>
  </si>
  <si>
    <t>Accounts receivable</t>
  </si>
  <si>
    <t>Accrued revenues and other receivables</t>
  </si>
  <si>
    <t>Other current assets</t>
  </si>
  <si>
    <t>Property and equipment</t>
  </si>
  <si>
    <t>MultiClient library</t>
  </si>
  <si>
    <t>Other intangible assets</t>
  </si>
  <si>
    <t>Asset held for sale</t>
  </si>
  <si>
    <t>LIABILITIES AND SHAREHOLDERS' EQUITY</t>
  </si>
  <si>
    <t>Accounts payable</t>
  </si>
  <si>
    <t>Accrued expenses and other current liabilities</t>
  </si>
  <si>
    <t>Deferred revenues</t>
  </si>
  <si>
    <t>Income taxes payable</t>
  </si>
  <si>
    <t>Deferred tax liabilities</t>
  </si>
  <si>
    <t xml:space="preserve">Common stock; par value NOK 3; </t>
  </si>
  <si>
    <t xml:space="preserve">   issued and outstanding 338,579,996 shares </t>
  </si>
  <si>
    <t>Additional paid-in capital</t>
  </si>
  <si>
    <t xml:space="preserve">     Total paid-in capital</t>
  </si>
  <si>
    <t xml:space="preserve">Accumulated earnings </t>
  </si>
  <si>
    <t>Other capital reserves</t>
  </si>
  <si>
    <t>Total</t>
  </si>
  <si>
    <t>Contract</t>
  </si>
  <si>
    <t>Condensed Consolidated Statements of Changes in Shareholders' Equity</t>
  </si>
  <si>
    <t>Attributable to equity holders of PGS ASA</t>
  </si>
  <si>
    <t>Share</t>
  </si>
  <si>
    <t>Additional</t>
  </si>
  <si>
    <t xml:space="preserve">Other </t>
  </si>
  <si>
    <t>capital</t>
  </si>
  <si>
    <t>paid-in</t>
  </si>
  <si>
    <t>Accumulated</t>
  </si>
  <si>
    <t xml:space="preserve">capital </t>
  </si>
  <si>
    <t>Shareholders'</t>
  </si>
  <si>
    <t>(In millions of US  dollars)</t>
  </si>
  <si>
    <t>par value</t>
  </si>
  <si>
    <t>earnings</t>
  </si>
  <si>
    <t>reserves</t>
  </si>
  <si>
    <t>equity</t>
  </si>
  <si>
    <t>Profit (loss) for the period</t>
  </si>
  <si>
    <t>Other comprehensive income (loss)</t>
  </si>
  <si>
    <t>Share based payments</t>
  </si>
  <si>
    <t>Share based payments, cash settled</t>
  </si>
  <si>
    <t>Total assets</t>
  </si>
  <si>
    <t>Adjustment to opening balance IFRS 15</t>
  </si>
  <si>
    <t>Segment Reporting</t>
  </si>
  <si>
    <t>Adjustments</t>
  </si>
  <si>
    <t>As Reported</t>
  </si>
  <si>
    <t>Amortization of MultiClient library</t>
  </si>
  <si>
    <t>Net operating expenses</t>
  </si>
  <si>
    <t>Amortization and impairment of MultiClient library consist of the following:</t>
  </si>
  <si>
    <t>Accelerated amortization of MultiClient library</t>
  </si>
  <si>
    <t>Impairment of MultiClient library</t>
  </si>
  <si>
    <t xml:space="preserve">Other charges, net consist of the following: </t>
  </si>
  <si>
    <t>Severance cost</t>
  </si>
  <si>
    <t>Onerous lease contracts</t>
  </si>
  <si>
    <t>Onerous contracts with customers</t>
  </si>
  <si>
    <t>Write-down supply/spare parts</t>
  </si>
  <si>
    <t>Capitalized interest, MultiClient library</t>
  </si>
  <si>
    <t>Interest expense consists of the following:</t>
  </si>
  <si>
    <t>Other financial expense, net consists of the following:</t>
  </si>
  <si>
    <t>Currency exchange gain (loss)</t>
  </si>
  <si>
    <t xml:space="preserve">Other  </t>
  </si>
  <si>
    <t>Income tax consists of the following:</t>
  </si>
  <si>
    <t>Current tax</t>
  </si>
  <si>
    <t>Change in deferred tax</t>
  </si>
  <si>
    <t>Capital expenditures, whether paid or not, consists of the following:</t>
  </si>
  <si>
    <t>Seismic equipment</t>
  </si>
  <si>
    <t>Vessel upgrades/Yard</t>
  </si>
  <si>
    <t>Processing equipment</t>
  </si>
  <si>
    <t>Total capital expenditures, whether paid or not</t>
  </si>
  <si>
    <t>Change in working capital and capital leases</t>
  </si>
  <si>
    <t>Investment in property and equipment</t>
  </si>
  <si>
    <t>The carrying value of the MultiClient library by year of completion is as follows:</t>
  </si>
  <si>
    <t>Completed during 2013</t>
  </si>
  <si>
    <t>Completed during 2014</t>
  </si>
  <si>
    <t>Completed during 2015</t>
  </si>
  <si>
    <t>Completed during 2016</t>
  </si>
  <si>
    <t>Completed during 2017</t>
  </si>
  <si>
    <t>Completed during 2018</t>
  </si>
  <si>
    <t xml:space="preserve">     Completed surveys</t>
  </si>
  <si>
    <t xml:space="preserve">Cash investment in MultiClient library </t>
  </si>
  <si>
    <t xml:space="preserve">Capitalized interest in MultiClient library </t>
  </si>
  <si>
    <t xml:space="preserve">Capitalized depreciation (non-cash) </t>
  </si>
  <si>
    <t>Net financial items</t>
  </si>
  <si>
    <t>Net income (loss) to equity holders</t>
  </si>
  <si>
    <t>Net cash provided by operating activities</t>
  </si>
  <si>
    <t>Basic earnings per share ($ per share)</t>
  </si>
  <si>
    <t>Capital expenditures (whether paid or not)</t>
  </si>
  <si>
    <t>Condensed Consolidated Statements of Financial Position</t>
  </si>
  <si>
    <t>Key Financial Figures</t>
  </si>
  <si>
    <t>Year ended</t>
  </si>
  <si>
    <t>(In millions of US dollars, except per share data)</t>
  </si>
  <si>
    <t>Profit and loss numbers Segment Reporting</t>
  </si>
  <si>
    <t>Segment Revenues</t>
  </si>
  <si>
    <t xml:space="preserve">Segment EBITDA </t>
  </si>
  <si>
    <t>EBIT</t>
  </si>
  <si>
    <t>Income tax expense</t>
  </si>
  <si>
    <t xml:space="preserve">Total assets </t>
  </si>
  <si>
    <t>MultiClient late sales</t>
  </si>
  <si>
    <t>Secured</t>
  </si>
  <si>
    <t xml:space="preserve">Term loan B, Libor (min. 75 bp) + 250 Basis points, due 2021 </t>
  </si>
  <si>
    <t>Export credit financing, due 2025</t>
  </si>
  <si>
    <t>Export credit financing, due 2027</t>
  </si>
  <si>
    <t>Revolving credit facility, due 2020</t>
  </si>
  <si>
    <t>Unsecured</t>
  </si>
  <si>
    <t>Less deferred loan costs, net of debt premiums</t>
  </si>
  <si>
    <t>Undrawn facilities consists of the following:</t>
  </si>
  <si>
    <t>Bank facility (NOK 50 mill)</t>
  </si>
  <si>
    <t>Performance bond</t>
  </si>
  <si>
    <t>Note 11 liquidity and financing</t>
  </si>
  <si>
    <t>Interest bearing debt consists of the following:</t>
  </si>
  <si>
    <t>Total loans and bonds, gross (1)</t>
  </si>
  <si>
    <t>Note 12 Earnings per share</t>
  </si>
  <si>
    <t>Earnings per share, to ordinary equity holders of PGS ASA:</t>
  </si>
  <si>
    <t>- Basic</t>
  </si>
  <si>
    <t>- Diluted</t>
  </si>
  <si>
    <t xml:space="preserve"> Weighted average basic shares outstanding</t>
  </si>
  <si>
    <t xml:space="preserve"> Weighted average diluted shares outstanding</t>
  </si>
  <si>
    <t>Note 13 Other Comprehensive Income</t>
  </si>
  <si>
    <t>Income tax effect on actuarial gains and losses</t>
  </si>
  <si>
    <t>Gains (losses) on hedges</t>
  </si>
  <si>
    <t>Other comprehensive income (loss) of associated companies</t>
  </si>
  <si>
    <t>Note 14 - EBITDA and EBIT ex. impairment and other charges, net reconciliation</t>
  </si>
  <si>
    <t>Other Comprehensive Income</t>
  </si>
  <si>
    <t>Segment adjustment to Revenues as reported</t>
  </si>
  <si>
    <t>Other charges net</t>
  </si>
  <si>
    <t>Segment EBITDA ex. Other Charges, net</t>
  </si>
  <si>
    <t>Segment adjustment to Revenues As Reported</t>
  </si>
  <si>
    <t>Segment adjustment to Amortization As Reported</t>
  </si>
  <si>
    <t>Summary of net interest bearing debt:</t>
  </si>
  <si>
    <t>Total liabilities and shareholders' equity</t>
  </si>
  <si>
    <t>Commitments exempt due to expiry within 12 months</t>
  </si>
  <si>
    <t>Commitments exempt due to low value</t>
  </si>
  <si>
    <t>Effect of increase in lease term due to extension options</t>
  </si>
  <si>
    <t>Effect of discounting</t>
  </si>
  <si>
    <t xml:space="preserve">Share of results in associated companies </t>
  </si>
  <si>
    <t>Loss (gain) on sale and retirement of assets</t>
  </si>
  <si>
    <t>Income taxes paid</t>
  </si>
  <si>
    <t>Other items</t>
  </si>
  <si>
    <t>(Increase) decrease in accounts receivable, accrued revenues &amp; other receivables</t>
  </si>
  <si>
    <t>Increase (decrease) in deferred revenues</t>
  </si>
  <si>
    <t>Increase (decrease) in accounts payable</t>
  </si>
  <si>
    <t>Change in other current items related to operating activities</t>
  </si>
  <si>
    <t>Change in other long-term items related to operating activities</t>
  </si>
  <si>
    <t>Investment in MultiClient library</t>
  </si>
  <si>
    <t>Investment in other intangible assets</t>
  </si>
  <si>
    <t xml:space="preserve"> Proceeds from sale and disposal of assets</t>
  </si>
  <si>
    <t>Net cash used in investing activities</t>
  </si>
  <si>
    <t>Net change of drawing on the Revolving Credit Facility</t>
  </si>
  <si>
    <t>Net cash (used in) provided by financing activities</t>
  </si>
  <si>
    <t>Net increase (decrease) in cash and cash equivalents</t>
  </si>
  <si>
    <t>Cash and cash equivalents at beginning of period</t>
  </si>
  <si>
    <t>Cash and cash equivalents at end of period</t>
  </si>
  <si>
    <t>Condensed Consolidated Statements of Cash Flows</t>
  </si>
  <si>
    <t>Vessel Allocation(1):</t>
  </si>
  <si>
    <t xml:space="preserve">(1) The statistics exclude cold-stacked vessels. </t>
  </si>
  <si>
    <t>Completed during 2019</t>
  </si>
  <si>
    <t>Yard</t>
  </si>
  <si>
    <t>Stacked/standby</t>
  </si>
  <si>
    <t>MultiClient</t>
  </si>
  <si>
    <t>Other non-current assets</t>
  </si>
  <si>
    <t>Other non-current liabilities</t>
  </si>
  <si>
    <t>Restricted cash (current and non-current)</t>
  </si>
  <si>
    <t>Other comprehensive income (loss) for the period, net of tax</t>
  </si>
  <si>
    <t>Total comprehensive income (loss) to equity holders of PGS ASA</t>
  </si>
  <si>
    <t>Operating profit (loss)/ EBIT, ex impairment and other charges, net</t>
  </si>
  <si>
    <t xml:space="preserve">    Surveys in progress</t>
  </si>
  <si>
    <t>Repayment of interest bearing debt</t>
  </si>
  <si>
    <t>Lease liabilities</t>
  </si>
  <si>
    <t>Gross depreciation*</t>
  </si>
  <si>
    <t>Other key numbers As Reported by IFRS</t>
  </si>
  <si>
    <t>Lease liabilities current</t>
  </si>
  <si>
    <t>Lease liabilities non-current</t>
  </si>
  <si>
    <t>Profit and loss numbers As Reported</t>
  </si>
  <si>
    <t xml:space="preserve"> -Other</t>
  </si>
  <si>
    <t xml:space="preserve"> -Imaging</t>
  </si>
  <si>
    <t xml:space="preserve"> -MultiClient late sales</t>
  </si>
  <si>
    <t xml:space="preserve"> -MultiClient pre-funding</t>
  </si>
  <si>
    <t xml:space="preserve"> -Contract seismic</t>
  </si>
  <si>
    <t>Segment reporting</t>
  </si>
  <si>
    <t>MultiClient pre-funding revenue, as reported *</t>
  </si>
  <si>
    <t>MultiClient pre-funding revenue, Segment *</t>
  </si>
  <si>
    <t>Prefunding as a percentage of MultiClient cash investment</t>
  </si>
  <si>
    <t>Key figures MultiClient library:</t>
  </si>
  <si>
    <t>Loans and bonds gross</t>
  </si>
  <si>
    <t>Net interest bearing debt, including lease liabilities *</t>
  </si>
  <si>
    <t>Note 16- New Accounting Standards</t>
  </si>
  <si>
    <t>Net interest bearing debt, excluding lease liabilities *</t>
  </si>
  <si>
    <t>*Following implementation of IFRS 16, prior periods are not comparable. Refer to note 16 for further information.</t>
  </si>
  <si>
    <t>Revenues by service type:</t>
  </si>
  <si>
    <t>Depreciation and amortization of non-current assets (excl. MultiClient library) consist of the following:</t>
  </si>
  <si>
    <t>Current</t>
  </si>
  <si>
    <t xml:space="preserve">     Operating profit (loss)/EBIT</t>
  </si>
  <si>
    <t xml:space="preserve">     Income (loss) before income tax expense</t>
  </si>
  <si>
    <t xml:space="preserve">     Total current assets</t>
  </si>
  <si>
    <t xml:space="preserve">     Total non-current assets</t>
  </si>
  <si>
    <t xml:space="preserve">     Total current liabilities</t>
  </si>
  <si>
    <t xml:space="preserve">     Total non-current liabilities</t>
  </si>
  <si>
    <t xml:space="preserve">     Total shareholders' equity</t>
  </si>
  <si>
    <t>Net interest bearing debt*</t>
  </si>
  <si>
    <t>Net interest bearing debt, including lease liabilities following IFRS 16*</t>
  </si>
  <si>
    <t xml:space="preserve">   of which:</t>
  </si>
  <si>
    <t>Non-current</t>
  </si>
  <si>
    <t>Less current portion</t>
  </si>
  <si>
    <t>Non-current interest bearing debt</t>
  </si>
  <si>
    <t>Interest bearing debt</t>
  </si>
  <si>
    <t>Amortization of MultiClient library , as reported</t>
  </si>
  <si>
    <t>Accelerated amortization of MultiClient library, as reported</t>
  </si>
  <si>
    <t>Payments of leases classified as interest</t>
  </si>
  <si>
    <t>Note 1 Segment Reporting</t>
  </si>
  <si>
    <t>Note 2 -Revenues</t>
  </si>
  <si>
    <t>Note 3 - Net Operating Expenses</t>
  </si>
  <si>
    <t>Note 4 - Amortization, Depreciation, Impairments and Other Charges, net</t>
  </si>
  <si>
    <t>Note 6 - Interest expenses</t>
  </si>
  <si>
    <t>Note 7 - Other Financial Expenses, net</t>
  </si>
  <si>
    <t>Note 8 - Income Tax and Contingencies</t>
  </si>
  <si>
    <t>Note 9 - Property and Equipment</t>
  </si>
  <si>
    <t>Note 10 - MultiClient Library</t>
  </si>
  <si>
    <t>Lease liability at 1 January 2019</t>
  </si>
  <si>
    <t>Future minimum payments at December 31, 2018</t>
  </si>
  <si>
    <t>See Sheet "Note 2 table" for table</t>
  </si>
  <si>
    <t>See Sheet "Note 1 table" for table</t>
  </si>
  <si>
    <t>Depreciation, amortization, impairment</t>
  </si>
  <si>
    <t>Payment of lease liabilities (recognized under IFRS 16)</t>
  </si>
  <si>
    <t>Interest paid on interest bearing debt</t>
  </si>
  <si>
    <t>Imputed interest cost on lease agreements</t>
  </si>
  <si>
    <t>Interest on debt , gross</t>
  </si>
  <si>
    <t>Note 5 - Share of results from associated companies</t>
  </si>
  <si>
    <t>Balance as of January 1, 2018</t>
  </si>
  <si>
    <t>Balance as of December 31, 2018</t>
  </si>
  <si>
    <t>Segment EBIT ex. impairment and other charges</t>
  </si>
  <si>
    <t>Segment EBITDA ex. other Charges, net</t>
  </si>
  <si>
    <t>Revolving credit facility, due Sep 2020</t>
  </si>
  <si>
    <t>Senior notes, Coupon 7.375%, due Dec 2020</t>
  </si>
  <si>
    <t>Balance as of December 31, 2019</t>
  </si>
  <si>
    <t>*Following implementation of IFRS 16, prior periods are not comparable to December 2019</t>
  </si>
  <si>
    <t>Adjustment to opening balance IFRS 16</t>
  </si>
  <si>
    <t>Actuarial gains (losses) on defined benefit pension plans</t>
  </si>
  <si>
    <t>Operating profit (loss) as reported</t>
  </si>
  <si>
    <t xml:space="preserve">(1) Fair value of total loans and bonds, gross was $1,061.6 million as of December 31, 2019, compared to $1,187.4 million as of December 31, 2018.  </t>
  </si>
  <si>
    <t>Deferred Steaming depreciation, net</t>
  </si>
  <si>
    <t>Capitalized MultiClient depreciation</t>
  </si>
  <si>
    <t>Cost of sales before investment in MultiClient library *</t>
  </si>
  <si>
    <t>Selling, general and administrative costs *</t>
  </si>
  <si>
    <t>Investment in other current -and non-current assets assets</t>
  </si>
  <si>
    <t>For the year ended December 31, 2019</t>
  </si>
  <si>
    <t>Balance as of January 1, 2019</t>
  </si>
  <si>
    <t>For the year ended December 31, 2018</t>
  </si>
  <si>
    <t>*includes depreciation of right-of-use assets amounting to  $ 10.6 million and $ 41.4 for the quarter ended and year ended December 31, 2019 respectively.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</si>
</sst>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kr&quot;\ * #,##0.00_-;\-&quot;kr&quot;\ * #,##0.00_-;_-&quot;kr&quot;\ * &quot;-&quot;??_-;_-@_-"/>
    <numFmt numFmtId="165" formatCode="_-* #,##0.00_-;\-* #,##0.00_-;_-* &quot;-&quot;??_-;_-@_-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_-* #,##0.0_-;\-* #,##0.0_-;_-* &quot;-&quot;?_-;_-@_-"/>
    <numFmt numFmtId="170" formatCode="_(&quot;$&quot;* #,##0_);_(&quot;$&quot;* \(#,##0\);_(&quot;$&quot;* &quot;-&quot;??_);_(@_)"/>
    <numFmt numFmtId="171" formatCode="_ * #,##0_ ;_ * \(#,##0\)_ ;_ * &quot;-&quot;_ ;_ @_ "/>
    <numFmt numFmtId="172" formatCode="_ * #,##0_ ;_ * \-#,##0_ ;_ * &quot;-&quot;_ ;_ @_ "/>
    <numFmt numFmtId="173" formatCode="0.0\ %"/>
    <numFmt numFmtId="174" formatCode="_-* #,##0.000_-;\-* #,##0.000_-;_-* &quot;-&quot;??_-;_-@_-"/>
    <numFmt numFmtId="175" formatCode="_(* #,##0.0_);_(* \(#,##0.0\);_(* &quot;-&quot;?_);_(@_)"/>
    <numFmt numFmtId="176" formatCode="_(* #,##0.0000_);_(* \(#,##0.0000\);_(* &quot;-&quot;??_);_(@_)"/>
    <numFmt numFmtId="177" formatCode="_-* #,##0.0_-;\-* #,##0.0_-;_-* &quot;-&quot;??_-;_-@_-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4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Calibri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4"/>
      <name val="Univers 55"/>
      <family val="2"/>
    </font>
    <font>
      <b/>
      <sz val="11"/>
      <name val="Calibri"/>
      <family val="2"/>
    </font>
    <font>
      <b/>
      <i/>
      <sz val="11"/>
      <name val="Times New Roman"/>
      <family val="1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0"/>
      <name val="Calibri"/>
      <family val="2"/>
      <scheme val="minor"/>
    </font>
    <font>
      <i/>
      <sz val="10"/>
      <name val="Calibri"/>
      <family val="2"/>
    </font>
    <font>
      <b/>
      <i/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rgb="FFFF0000"/>
      <name val="Calibri"/>
      <family val="2"/>
    </font>
    <font>
      <b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</font>
    <font>
      <i/>
      <sz val="10"/>
      <color theme="4" tint="-0.249977111117893"/>
      <name val="Calibri"/>
      <family val="2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8" fillId="0" borderId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91">
    <xf numFmtId="0" fontId="0" fillId="0" borderId="0" xfId="0"/>
    <xf numFmtId="0" fontId="2" fillId="0" borderId="0" xfId="0" applyFont="1"/>
    <xf numFmtId="167" fontId="0" fillId="0" borderId="0" xfId="1" applyNumberFormat="1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Fill="1"/>
    <xf numFmtId="0" fontId="0" fillId="0" borderId="0" xfId="0" applyFill="1" applyBorder="1"/>
    <xf numFmtId="166" fontId="0" fillId="0" borderId="0" xfId="0" applyNumberFormat="1"/>
    <xf numFmtId="0" fontId="0" fillId="0" borderId="0" xfId="0" applyBorder="1"/>
    <xf numFmtId="0" fontId="2" fillId="0" borderId="0" xfId="0" applyFont="1" applyFill="1" applyBorder="1"/>
    <xf numFmtId="0" fontId="3" fillId="0" borderId="0" xfId="0" applyFont="1" applyFill="1" applyBorder="1"/>
    <xf numFmtId="0" fontId="0" fillId="0" borderId="2" xfId="0" applyBorder="1"/>
    <xf numFmtId="0" fontId="0" fillId="0" borderId="2" xfId="0" applyFill="1" applyBorder="1"/>
    <xf numFmtId="0" fontId="2" fillId="0" borderId="1" xfId="0" applyFont="1" applyBorder="1"/>
    <xf numFmtId="166" fontId="2" fillId="0" borderId="0" xfId="1" applyNumberFormat="1" applyFont="1" applyFill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Fill="1" applyBorder="1"/>
    <xf numFmtId="0" fontId="9" fillId="0" borderId="0" xfId="6" applyFont="1" applyBorder="1" applyAlignment="1">
      <alignment horizontal="center"/>
    </xf>
    <xf numFmtId="0" fontId="10" fillId="0" borderId="0" xfId="6" applyFont="1" applyBorder="1" applyAlignment="1">
      <alignment horizontal="center"/>
    </xf>
    <xf numFmtId="0" fontId="9" fillId="0" borderId="4" xfId="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1" fillId="0" borderId="0" xfId="0" applyFont="1" applyBorder="1" applyAlignment="1"/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7" fontId="9" fillId="0" borderId="4" xfId="1" applyNumberFormat="1" applyFont="1" applyBorder="1" applyAlignment="1">
      <alignment horizontal="left"/>
    </xf>
    <xf numFmtId="167" fontId="9" fillId="0" borderId="0" xfId="1" applyNumberFormat="1" applyFont="1" applyBorder="1" applyAlignment="1">
      <alignment horizontal="left"/>
    </xf>
    <xf numFmtId="166" fontId="9" fillId="0" borderId="4" xfId="7" applyNumberFormat="1" applyFont="1" applyFill="1" applyBorder="1"/>
    <xf numFmtId="166" fontId="9" fillId="0" borderId="0" xfId="1" applyNumberFormat="1" applyFont="1" applyFill="1" applyBorder="1"/>
    <xf numFmtId="166" fontId="9" fillId="0" borderId="4" xfId="1" applyNumberFormat="1" applyFont="1" applyFill="1" applyBorder="1"/>
    <xf numFmtId="167" fontId="9" fillId="0" borderId="0" xfId="1" applyNumberFormat="1" applyFont="1" applyFill="1" applyBorder="1" applyAlignment="1">
      <alignment horizontal="left"/>
    </xf>
    <xf numFmtId="166" fontId="9" fillId="0" borderId="0" xfId="7" applyNumberFormat="1" applyFont="1" applyFill="1" applyBorder="1"/>
    <xf numFmtId="167" fontId="9" fillId="0" borderId="0" xfId="1" applyNumberFormat="1" applyFont="1" applyAlignment="1">
      <alignment horizontal="left"/>
    </xf>
    <xf numFmtId="166" fontId="9" fillId="0" borderId="0" xfId="7" applyNumberFormat="1" applyFont="1" applyFill="1"/>
    <xf numFmtId="166" fontId="9" fillId="0" borderId="0" xfId="1" applyNumberFormat="1" applyFont="1" applyFill="1"/>
    <xf numFmtId="167" fontId="9" fillId="0" borderId="1" xfId="1" applyNumberFormat="1" applyFont="1" applyBorder="1" applyAlignment="1">
      <alignment horizontal="left"/>
    </xf>
    <xf numFmtId="166" fontId="9" fillId="0" borderId="1" xfId="7" applyNumberFormat="1" applyFont="1" applyFill="1" applyBorder="1"/>
    <xf numFmtId="166" fontId="9" fillId="0" borderId="1" xfId="1" applyNumberFormat="1" applyFont="1" applyFill="1" applyBorder="1"/>
    <xf numFmtId="167" fontId="10" fillId="0" borderId="0" xfId="1" applyNumberFormat="1" applyFont="1" applyBorder="1" applyAlignment="1">
      <alignment horizontal="left"/>
    </xf>
    <xf numFmtId="166" fontId="10" fillId="0" borderId="0" xfId="1" applyNumberFormat="1" applyFont="1" applyFill="1" applyBorder="1"/>
    <xf numFmtId="167" fontId="10" fillId="0" borderId="0" xfId="1" applyNumberFormat="1" applyFont="1" applyFill="1" applyBorder="1" applyAlignment="1">
      <alignment horizontal="left"/>
    </xf>
    <xf numFmtId="166" fontId="14" fillId="0" borderId="0" xfId="7" applyNumberFormat="1" applyFont="1" applyFill="1" applyBorder="1"/>
    <xf numFmtId="167" fontId="10" fillId="0" borderId="0" xfId="1" applyNumberFormat="1" applyFont="1" applyAlignment="1">
      <alignment horizontal="left"/>
    </xf>
    <xf numFmtId="167" fontId="10" fillId="0" borderId="1" xfId="1" applyNumberFormat="1" applyFont="1" applyBorder="1" applyAlignment="1">
      <alignment horizontal="left"/>
    </xf>
    <xf numFmtId="0" fontId="15" fillId="0" borderId="0" xfId="0" applyFont="1"/>
    <xf numFmtId="167" fontId="16" fillId="0" borderId="0" xfId="1" applyNumberFormat="1" applyFont="1" applyFill="1" applyBorder="1" applyAlignment="1">
      <alignment horizontal="left"/>
    </xf>
    <xf numFmtId="170" fontId="17" fillId="0" borderId="0" xfId="2" applyNumberFormat="1" applyFont="1" applyFill="1" applyBorder="1"/>
    <xf numFmtId="170" fontId="18" fillId="0" borderId="0" xfId="2" applyNumberFormat="1" applyFont="1" applyFill="1" applyBorder="1"/>
    <xf numFmtId="170" fontId="16" fillId="0" borderId="0" xfId="2" applyNumberFormat="1" applyFont="1" applyFill="1" applyBorder="1"/>
    <xf numFmtId="0" fontId="16" fillId="0" borderId="0" xfId="0" applyFont="1" applyFill="1" applyBorder="1"/>
    <xf numFmtId="0" fontId="21" fillId="0" borderId="2" xfId="0" applyFont="1" applyBorder="1"/>
    <xf numFmtId="0" fontId="4" fillId="0" borderId="2" xfId="0" applyFont="1" applyBorder="1"/>
    <xf numFmtId="0" fontId="4" fillId="0" borderId="1" xfId="0" applyFont="1" applyBorder="1"/>
    <xf numFmtId="0" fontId="21" fillId="0" borderId="1" xfId="0" applyFont="1" applyBorder="1"/>
    <xf numFmtId="0" fontId="21" fillId="0" borderId="0" xfId="0" applyFont="1"/>
    <xf numFmtId="0" fontId="4" fillId="0" borderId="4" xfId="0" applyFont="1" applyBorder="1"/>
    <xf numFmtId="0" fontId="9" fillId="0" borderId="0" xfId="6" applyFont="1" applyFill="1" applyBorder="1"/>
    <xf numFmtId="166" fontId="9" fillId="0" borderId="0" xfId="6" applyNumberFormat="1" applyFont="1" applyFill="1" applyBorder="1"/>
    <xf numFmtId="166" fontId="10" fillId="0" borderId="1" xfId="6" applyNumberFormat="1" applyFont="1" applyFill="1" applyBorder="1"/>
    <xf numFmtId="0" fontId="10" fillId="0" borderId="1" xfId="6" applyFont="1" applyFill="1" applyBorder="1"/>
    <xf numFmtId="0" fontId="4" fillId="0" borderId="0" xfId="0" applyFont="1" applyBorder="1"/>
    <xf numFmtId="0" fontId="9" fillId="0" borderId="4" xfId="6" quotePrefix="1" applyNumberFormat="1" applyFont="1" applyFill="1" applyBorder="1" applyAlignment="1">
      <alignment horizontal="right"/>
    </xf>
    <xf numFmtId="0" fontId="9" fillId="0" borderId="1" xfId="6" applyNumberFormat="1" applyFont="1" applyFill="1" applyBorder="1" applyAlignment="1">
      <alignment horizontal="right"/>
    </xf>
    <xf numFmtId="0" fontId="9" fillId="0" borderId="4" xfId="6" applyNumberFormat="1" applyFont="1" applyFill="1" applyBorder="1" applyAlignment="1">
      <alignment horizontal="right"/>
    </xf>
    <xf numFmtId="0" fontId="9" fillId="0" borderId="0" xfId="6" applyFont="1" applyFill="1"/>
    <xf numFmtId="0" fontId="9" fillId="0" borderId="0" xfId="6" quotePrefix="1" applyFont="1" applyFill="1" applyBorder="1"/>
    <xf numFmtId="0" fontId="4" fillId="0" borderId="0" xfId="0" applyFont="1" applyFill="1"/>
    <xf numFmtId="166" fontId="10" fillId="0" borderId="0" xfId="6" applyNumberFormat="1" applyFont="1" applyFill="1" applyBorder="1"/>
    <xf numFmtId="0" fontId="10" fillId="0" borderId="0" xfId="6" applyFont="1" applyFill="1" applyBorder="1"/>
    <xf numFmtId="0" fontId="20" fillId="0" borderId="2" xfId="0" applyFont="1" applyBorder="1" applyAlignment="1">
      <alignment horizontal="center"/>
    </xf>
    <xf numFmtId="0" fontId="9" fillId="0" borderId="0" xfId="0" applyFont="1" applyBorder="1"/>
    <xf numFmtId="0" fontId="9" fillId="0" borderId="6" xfId="0" applyFont="1" applyBorder="1" applyAlignment="1"/>
    <xf numFmtId="0" fontId="9" fillId="0" borderId="0" xfId="0" applyFont="1" applyBorder="1" applyAlignment="1"/>
    <xf numFmtId="0" fontId="12" fillId="0" borderId="0" xfId="0" applyFont="1" applyFill="1" applyBorder="1" applyAlignment="1">
      <alignment horizontal="centerContinuous"/>
    </xf>
    <xf numFmtId="0" fontId="9" fillId="0" borderId="0" xfId="0" applyFont="1" applyFill="1" applyBorder="1"/>
    <xf numFmtId="0" fontId="9" fillId="0" borderId="0" xfId="0" applyFont="1"/>
    <xf numFmtId="0" fontId="9" fillId="0" borderId="0" xfId="0" applyFont="1" applyFill="1"/>
    <xf numFmtId="0" fontId="9" fillId="0" borderId="1" xfId="0" applyFont="1" applyFill="1" applyBorder="1"/>
    <xf numFmtId="0" fontId="9" fillId="0" borderId="1" xfId="0" applyFont="1" applyBorder="1"/>
    <xf numFmtId="0" fontId="9" fillId="0" borderId="4" xfId="0" applyFont="1" applyFill="1" applyBorder="1"/>
    <xf numFmtId="0" fontId="10" fillId="0" borderId="0" xfId="0" applyFont="1" applyBorder="1"/>
    <xf numFmtId="166" fontId="12" fillId="0" borderId="0" xfId="1" applyNumberFormat="1" applyFont="1" applyFill="1"/>
    <xf numFmtId="167" fontId="0" fillId="0" borderId="0" xfId="1" applyNumberFormat="1" applyFont="1" applyFill="1" applyBorder="1"/>
    <xf numFmtId="9" fontId="0" fillId="0" borderId="0" xfId="3" applyFont="1"/>
    <xf numFmtId="0" fontId="8" fillId="0" borderId="0" xfId="6"/>
    <xf numFmtId="0" fontId="22" fillId="0" borderId="2" xfId="0" applyFont="1" applyFill="1" applyBorder="1"/>
    <xf numFmtId="0" fontId="11" fillId="0" borderId="4" xfId="6" applyFont="1" applyFill="1" applyBorder="1"/>
    <xf numFmtId="0" fontId="16" fillId="0" borderId="0" xfId="6" applyFont="1" applyFill="1" applyBorder="1"/>
    <xf numFmtId="0" fontId="23" fillId="0" borderId="0" xfId="6" applyFont="1" applyAlignment="1">
      <alignment horizontal="left"/>
    </xf>
    <xf numFmtId="0" fontId="24" fillId="0" borderId="0" xfId="6" applyFont="1" applyAlignment="1">
      <alignment horizontal="left"/>
    </xf>
    <xf numFmtId="0" fontId="20" fillId="0" borderId="0" xfId="6" applyFont="1"/>
    <xf numFmtId="0" fontId="9" fillId="0" borderId="0" xfId="6" applyFont="1" applyAlignment="1">
      <alignment horizontal="center"/>
    </xf>
    <xf numFmtId="41" fontId="9" fillId="0" borderId="0" xfId="6" applyNumberFormat="1" applyFont="1" applyAlignment="1">
      <alignment horizontal="center"/>
    </xf>
    <xf numFmtId="41" fontId="9" fillId="0" borderId="0" xfId="6" applyNumberFormat="1" applyFont="1" applyBorder="1" applyAlignment="1">
      <alignment horizontal="center"/>
    </xf>
    <xf numFmtId="171" fontId="9" fillId="0" borderId="4" xfId="6" applyNumberFormat="1" applyFont="1" applyBorder="1" applyAlignment="1">
      <alignment horizontal="center"/>
    </xf>
    <xf numFmtId="171" fontId="9" fillId="0" borderId="0" xfId="6" applyNumberFormat="1" applyFont="1" applyAlignment="1">
      <alignment horizontal="center"/>
    </xf>
    <xf numFmtId="171" fontId="9" fillId="0" borderId="0" xfId="6" applyNumberFormat="1" applyFont="1" applyBorder="1" applyAlignment="1">
      <alignment horizontal="center"/>
    </xf>
    <xf numFmtId="0" fontId="8" fillId="0" borderId="0" xfId="6" applyFont="1" applyFill="1"/>
    <xf numFmtId="166" fontId="10" fillId="0" borderId="0" xfId="8" applyNumberFormat="1" applyFont="1" applyFill="1" applyBorder="1"/>
    <xf numFmtId="166" fontId="10" fillId="0" borderId="0" xfId="8" applyNumberFormat="1" applyFont="1" applyFill="1"/>
    <xf numFmtId="166" fontId="9" fillId="0" borderId="0" xfId="8" applyNumberFormat="1" applyFont="1" applyFill="1"/>
    <xf numFmtId="166" fontId="9" fillId="0" borderId="0" xfId="8" applyNumberFormat="1" applyFont="1" applyFill="1" applyBorder="1"/>
    <xf numFmtId="166" fontId="10" fillId="0" borderId="1" xfId="8" applyNumberFormat="1" applyFont="1" applyFill="1" applyBorder="1"/>
    <xf numFmtId="166" fontId="16" fillId="0" borderId="0" xfId="8" applyNumberFormat="1" applyFont="1" applyFill="1" applyBorder="1"/>
    <xf numFmtId="166" fontId="9" fillId="0" borderId="1" xfId="8" applyNumberFormat="1" applyFont="1" applyFill="1" applyBorder="1"/>
    <xf numFmtId="0" fontId="10" fillId="0" borderId="0" xfId="0" applyFont="1" applyBorder="1" applyAlignment="1">
      <alignment horizontal="left"/>
    </xf>
    <xf numFmtId="0" fontId="10" fillId="0" borderId="0" xfId="0" applyFont="1"/>
    <xf numFmtId="0" fontId="9" fillId="0" borderId="4" xfId="6" applyFont="1" applyFill="1" applyBorder="1" applyAlignment="1">
      <alignment horizontal="right"/>
    </xf>
    <xf numFmtId="0" fontId="0" fillId="0" borderId="4" xfId="0" applyBorder="1"/>
    <xf numFmtId="0" fontId="8" fillId="0" borderId="0" xfId="0" applyFont="1" applyAlignment="1">
      <alignment horizontal="center" vertical="center"/>
    </xf>
    <xf numFmtId="166" fontId="9" fillId="0" borderId="0" xfId="8" applyNumberFormat="1" applyFont="1" applyFill="1" applyAlignment="1"/>
    <xf numFmtId="166" fontId="9" fillId="0" borderId="0" xfId="8" applyNumberFormat="1" applyFont="1" applyFill="1" applyBorder="1" applyAlignment="1"/>
    <xf numFmtId="166" fontId="10" fillId="0" borderId="1" xfId="8" applyNumberFormat="1" applyFont="1" applyFill="1" applyBorder="1" applyAlignment="1"/>
    <xf numFmtId="166" fontId="10" fillId="0" borderId="0" xfId="8" applyNumberFormat="1" applyFont="1" applyFill="1" applyBorder="1" applyAlignment="1"/>
    <xf numFmtId="0" fontId="9" fillId="0" borderId="2" xfId="6" applyFont="1" applyFill="1" applyBorder="1"/>
    <xf numFmtId="172" fontId="9" fillId="0" borderId="2" xfId="6" applyNumberFormat="1" applyFont="1" applyFill="1" applyBorder="1"/>
    <xf numFmtId="0" fontId="25" fillId="0" borderId="0" xfId="6" applyFont="1" applyFill="1" applyBorder="1"/>
    <xf numFmtId="0" fontId="9" fillId="0" borderId="4" xfId="6" applyFont="1" applyFill="1" applyBorder="1"/>
    <xf numFmtId="0" fontId="9" fillId="0" borderId="0" xfId="6" quotePrefix="1" applyNumberFormat="1" applyFont="1" applyFill="1" applyBorder="1" applyAlignment="1">
      <alignment horizontal="right"/>
    </xf>
    <xf numFmtId="0" fontId="9" fillId="0" borderId="0" xfId="6" applyNumberFormat="1" applyFont="1" applyFill="1" applyBorder="1" applyAlignment="1">
      <alignment horizontal="right"/>
    </xf>
    <xf numFmtId="0" fontId="9" fillId="0" borderId="1" xfId="6" applyFont="1" applyFill="1" applyBorder="1"/>
    <xf numFmtId="0" fontId="10" fillId="0" borderId="1" xfId="0" applyFont="1" applyFill="1" applyBorder="1"/>
    <xf numFmtId="166" fontId="9" fillId="0" borderId="4" xfId="8" applyNumberFormat="1" applyFont="1" applyFill="1" applyBorder="1"/>
    <xf numFmtId="166" fontId="9" fillId="0" borderId="0" xfId="6" applyNumberFormat="1" applyFont="1" applyFill="1" applyBorder="1" applyAlignment="1">
      <alignment horizontal="right"/>
    </xf>
    <xf numFmtId="167" fontId="9" fillId="0" borderId="0" xfId="1" applyNumberFormat="1" applyFont="1" applyFill="1" applyAlignment="1">
      <alignment horizontal="center"/>
    </xf>
    <xf numFmtId="167" fontId="9" fillId="0" borderId="0" xfId="1" quotePrefix="1" applyNumberFormat="1" applyFont="1" applyFill="1" applyAlignment="1">
      <alignment horizontal="center"/>
    </xf>
    <xf numFmtId="167" fontId="9" fillId="0" borderId="0" xfId="1" applyNumberFormat="1" applyFont="1" applyFill="1" applyBorder="1" applyAlignment="1">
      <alignment horizontal="center"/>
    </xf>
    <xf numFmtId="167" fontId="9" fillId="0" borderId="0" xfId="1" quotePrefix="1" applyNumberFormat="1" applyFont="1" applyFill="1" applyBorder="1" applyAlignment="1">
      <alignment horizontal="center"/>
    </xf>
    <xf numFmtId="167" fontId="10" fillId="0" borderId="0" xfId="1" applyNumberFormat="1" applyFont="1" applyFill="1" applyBorder="1" applyAlignment="1">
      <alignment horizontal="center"/>
    </xf>
    <xf numFmtId="167" fontId="16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0" fontId="10" fillId="0" borderId="0" xfId="0" applyFont="1" applyFill="1" applyBorder="1"/>
    <xf numFmtId="0" fontId="9" fillId="0" borderId="0" xfId="0" applyFont="1" applyFill="1" applyAlignment="1">
      <alignment horizontal="center"/>
    </xf>
    <xf numFmtId="0" fontId="9" fillId="0" borderId="0" xfId="0" quotePrefix="1" applyFont="1" applyFill="1" applyAlignment="1">
      <alignment horizontal="center"/>
    </xf>
    <xf numFmtId="0" fontId="10" fillId="0" borderId="2" xfId="6" applyFont="1" applyFill="1" applyBorder="1"/>
    <xf numFmtId="0" fontId="25" fillId="0" borderId="4" xfId="6" applyFont="1" applyFill="1" applyBorder="1"/>
    <xf numFmtId="0" fontId="25" fillId="0" borderId="0" xfId="6" applyFont="1" applyFill="1"/>
    <xf numFmtId="43" fontId="9" fillId="0" borderId="0" xfId="6" applyNumberFormat="1" applyFont="1" applyFill="1" applyBorder="1"/>
    <xf numFmtId="166" fontId="10" fillId="0" borderId="0" xfId="7" applyNumberFormat="1" applyFont="1" applyFill="1" applyBorder="1"/>
    <xf numFmtId="0" fontId="26" fillId="0" borderId="0" xfId="0" applyFont="1"/>
    <xf numFmtId="0" fontId="12" fillId="0" borderId="0" xfId="0" applyFont="1" applyFill="1"/>
    <xf numFmtId="0" fontId="12" fillId="0" borderId="0" xfId="0" applyFont="1" applyFill="1" applyBorder="1"/>
    <xf numFmtId="0" fontId="10" fillId="0" borderId="0" xfId="0" applyFont="1" applyFill="1"/>
    <xf numFmtId="0" fontId="26" fillId="0" borderId="0" xfId="0" applyFont="1" applyFill="1"/>
    <xf numFmtId="0" fontId="27" fillId="0" borderId="0" xfId="0" applyFont="1"/>
    <xf numFmtId="166" fontId="9" fillId="0" borderId="2" xfId="8" applyNumberFormat="1" applyFont="1" applyFill="1" applyBorder="1"/>
    <xf numFmtId="0" fontId="28" fillId="0" borderId="0" xfId="6" applyFont="1" applyFill="1"/>
    <xf numFmtId="0" fontId="10" fillId="0" borderId="1" xfId="6" applyNumberFormat="1" applyFont="1" applyFill="1" applyBorder="1" applyAlignment="1">
      <alignment horizontal="right"/>
    </xf>
    <xf numFmtId="167" fontId="9" fillId="0" borderId="2" xfId="8" applyNumberFormat="1" applyFont="1" applyFill="1" applyBorder="1" applyAlignment="1">
      <alignment horizontal="left"/>
    </xf>
    <xf numFmtId="167" fontId="9" fillId="0" borderId="0" xfId="8" quotePrefix="1" applyNumberFormat="1" applyFont="1" applyFill="1" applyBorder="1" applyAlignment="1">
      <alignment horizontal="left"/>
    </xf>
    <xf numFmtId="167" fontId="9" fillId="0" borderId="4" xfId="8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0" fontId="11" fillId="0" borderId="0" xfId="6" applyFont="1" applyFill="1" applyBorder="1"/>
    <xf numFmtId="0" fontId="29" fillId="0" borderId="0" xfId="0" applyFont="1" applyAlignment="1">
      <alignment horizontal="left"/>
    </xf>
    <xf numFmtId="0" fontId="10" fillId="0" borderId="0" xfId="6" applyFont="1" applyFill="1"/>
    <xf numFmtId="0" fontId="0" fillId="0" borderId="8" xfId="0" applyBorder="1"/>
    <xf numFmtId="0" fontId="30" fillId="0" borderId="0" xfId="0" applyFont="1"/>
    <xf numFmtId="0" fontId="31" fillId="0" borderId="0" xfId="0" applyFont="1"/>
    <xf numFmtId="0" fontId="31" fillId="0" borderId="4" xfId="0" applyFont="1" applyBorder="1"/>
    <xf numFmtId="0" fontId="31" fillId="0" borderId="0" xfId="0" applyFont="1" applyBorder="1"/>
    <xf numFmtId="0" fontId="6" fillId="0" borderId="8" xfId="0" applyFont="1" applyBorder="1"/>
    <xf numFmtId="167" fontId="33" fillId="0" borderId="0" xfId="0" applyNumberFormat="1" applyFont="1" applyFill="1" applyBorder="1"/>
    <xf numFmtId="0" fontId="31" fillId="0" borderId="0" xfId="0" applyFont="1" applyFill="1"/>
    <xf numFmtId="167" fontId="10" fillId="0" borderId="0" xfId="8" applyNumberFormat="1" applyFont="1" applyFill="1" applyAlignment="1"/>
    <xf numFmtId="167" fontId="9" fillId="0" borderId="0" xfId="8" applyNumberFormat="1" applyFont="1" applyAlignment="1">
      <alignment horizontal="left"/>
    </xf>
    <xf numFmtId="167" fontId="10" fillId="0" borderId="1" xfId="8" applyNumberFormat="1" applyFont="1" applyBorder="1" applyAlignment="1">
      <alignment horizontal="left"/>
    </xf>
    <xf numFmtId="0" fontId="2" fillId="0" borderId="8" xfId="0" applyFont="1" applyBorder="1"/>
    <xf numFmtId="0" fontId="5" fillId="0" borderId="0" xfId="4" applyFill="1"/>
    <xf numFmtId="0" fontId="0" fillId="0" borderId="8" xfId="0" applyFill="1" applyBorder="1"/>
    <xf numFmtId="0" fontId="28" fillId="0" borderId="0" xfId="6" applyFont="1" applyFill="1" applyBorder="1"/>
    <xf numFmtId="9" fontId="9" fillId="0" borderId="0" xfId="3" applyFont="1" applyFill="1" applyBorder="1"/>
    <xf numFmtId="9" fontId="9" fillId="0" borderId="4" xfId="3" applyFont="1" applyFill="1" applyBorder="1"/>
    <xf numFmtId="43" fontId="0" fillId="0" borderId="0" xfId="1" applyNumberFormat="1" applyFont="1"/>
    <xf numFmtId="43" fontId="9" fillId="0" borderId="4" xfId="1" applyNumberFormat="1" applyFont="1" applyFill="1" applyBorder="1" applyAlignment="1">
      <alignment horizontal="right"/>
    </xf>
    <xf numFmtId="173" fontId="0" fillId="0" borderId="0" xfId="3" applyNumberFormat="1" applyFont="1"/>
    <xf numFmtId="166" fontId="9" fillId="0" borderId="0" xfId="6" quotePrefix="1" applyNumberFormat="1" applyFont="1" applyFill="1" applyBorder="1" applyAlignment="1">
      <alignment horizontal="right"/>
    </xf>
    <xf numFmtId="0" fontId="9" fillId="0" borderId="1" xfId="6" quotePrefix="1" applyNumberFormat="1" applyFont="1" applyFill="1" applyBorder="1" applyAlignment="1">
      <alignment horizontal="right"/>
    </xf>
    <xf numFmtId="0" fontId="10" fillId="0" borderId="1" xfId="6" quotePrefix="1" applyNumberFormat="1" applyFont="1" applyFill="1" applyBorder="1" applyAlignment="1">
      <alignment horizontal="right"/>
    </xf>
    <xf numFmtId="0" fontId="4" fillId="0" borderId="0" xfId="0" applyFont="1" applyFill="1" applyBorder="1"/>
    <xf numFmtId="0" fontId="27" fillId="0" borderId="0" xfId="0" applyFont="1" applyFill="1"/>
    <xf numFmtId="0" fontId="19" fillId="0" borderId="8" xfId="0" applyFont="1" applyBorder="1"/>
    <xf numFmtId="166" fontId="10" fillId="0" borderId="1" xfId="6" quotePrefix="1" applyNumberFormat="1" applyFont="1" applyFill="1" applyBorder="1" applyAlignment="1">
      <alignment horizontal="right"/>
    </xf>
    <xf numFmtId="166" fontId="10" fillId="0" borderId="1" xfId="1" quotePrefix="1" applyNumberFormat="1" applyFont="1" applyFill="1" applyBorder="1" applyAlignment="1">
      <alignment horizontal="right"/>
    </xf>
    <xf numFmtId="166" fontId="9" fillId="0" borderId="0" xfId="1" quotePrefix="1" applyNumberFormat="1" applyFont="1" applyFill="1" applyBorder="1" applyAlignment="1">
      <alignment horizontal="right"/>
    </xf>
    <xf numFmtId="165" fontId="0" fillId="0" borderId="0" xfId="0" applyNumberFormat="1"/>
    <xf numFmtId="0" fontId="2" fillId="0" borderId="0" xfId="0" applyFont="1" applyFill="1"/>
    <xf numFmtId="43" fontId="9" fillId="0" borderId="0" xfId="1" applyNumberFormat="1" applyFont="1" applyFill="1" applyBorder="1" applyAlignment="1">
      <alignment horizontal="right"/>
    </xf>
    <xf numFmtId="43" fontId="0" fillId="0" borderId="0" xfId="1" applyNumberFormat="1" applyFont="1" applyFill="1"/>
    <xf numFmtId="43" fontId="9" fillId="0" borderId="0" xfId="1" applyNumberFormat="1" applyFont="1" applyFill="1" applyBorder="1"/>
    <xf numFmtId="43" fontId="9" fillId="0" borderId="4" xfId="1" applyNumberFormat="1" applyFont="1" applyFill="1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9" fillId="0" borderId="0" xfId="8" applyNumberFormat="1" applyFont="1" applyFill="1" applyBorder="1"/>
    <xf numFmtId="43" fontId="9" fillId="0" borderId="4" xfId="8" applyNumberFormat="1" applyFont="1" applyFill="1" applyBorder="1"/>
    <xf numFmtId="0" fontId="10" fillId="0" borderId="0" xfId="6" quotePrefix="1" applyNumberFormat="1" applyFont="1" applyFill="1" applyBorder="1" applyAlignment="1">
      <alignment horizontal="right"/>
    </xf>
    <xf numFmtId="0" fontId="10" fillId="0" borderId="0" xfId="6" applyNumberFormat="1" applyFont="1" applyFill="1" applyBorder="1" applyAlignment="1">
      <alignment horizontal="right"/>
    </xf>
    <xf numFmtId="166" fontId="4" fillId="0" borderId="0" xfId="1" applyNumberFormat="1" applyFont="1" applyFill="1"/>
    <xf numFmtId="166" fontId="4" fillId="0" borderId="0" xfId="0" applyNumberFormat="1" applyFont="1" applyFill="1"/>
    <xf numFmtId="0" fontId="9" fillId="0" borderId="1" xfId="6" applyFont="1" applyFill="1" applyBorder="1" applyAlignment="1">
      <alignment horizontal="right"/>
    </xf>
    <xf numFmtId="0" fontId="9" fillId="0" borderId="2" xfId="6" quotePrefix="1" applyFont="1" applyFill="1" applyBorder="1"/>
    <xf numFmtId="166" fontId="9" fillId="0" borderId="4" xfId="6" applyNumberFormat="1" applyFont="1" applyFill="1" applyBorder="1" applyAlignment="1">
      <alignment horizontal="right"/>
    </xf>
    <xf numFmtId="166" fontId="9" fillId="0" borderId="4" xfId="6" applyNumberFormat="1" applyFont="1" applyFill="1" applyBorder="1"/>
    <xf numFmtId="0" fontId="36" fillId="0" borderId="0" xfId="0" applyFont="1"/>
    <xf numFmtId="9" fontId="9" fillId="0" borderId="4" xfId="3" quotePrefix="1" applyNumberFormat="1" applyFont="1" applyFill="1" applyBorder="1" applyAlignment="1">
      <alignment horizontal="right"/>
    </xf>
    <xf numFmtId="169" fontId="37" fillId="0" borderId="0" xfId="0" applyNumberFormat="1" applyFont="1"/>
    <xf numFmtId="0" fontId="37" fillId="0" borderId="0" xfId="0" applyFont="1"/>
    <xf numFmtId="0" fontId="38" fillId="0" borderId="0" xfId="0" applyFont="1" applyFill="1"/>
    <xf numFmtId="0" fontId="39" fillId="0" borderId="0" xfId="6" applyFont="1" applyFill="1" applyBorder="1"/>
    <xf numFmtId="0" fontId="39" fillId="0" borderId="0" xfId="0" applyFont="1" applyAlignment="1">
      <alignment horizontal="left"/>
    </xf>
    <xf numFmtId="172" fontId="9" fillId="0" borderId="0" xfId="6" applyNumberFormat="1" applyFont="1" applyFill="1" applyBorder="1" applyAlignment="1">
      <alignment horizontal="center" vertical="center"/>
    </xf>
    <xf numFmtId="172" fontId="9" fillId="0" borderId="0" xfId="6" applyNumberFormat="1" applyFont="1" applyFill="1" applyBorder="1" applyAlignment="1"/>
    <xf numFmtId="0" fontId="40" fillId="0" borderId="0" xfId="6" applyFont="1" applyFill="1" applyBorder="1"/>
    <xf numFmtId="175" fontId="0" fillId="0" borderId="0" xfId="0" applyNumberFormat="1"/>
    <xf numFmtId="0" fontId="24" fillId="0" borderId="0" xfId="6" applyFont="1" applyBorder="1" applyAlignment="1">
      <alignment horizontal="left"/>
    </xf>
    <xf numFmtId="0" fontId="20" fillId="0" borderId="0" xfId="6" applyFont="1" applyBorder="1"/>
    <xf numFmtId="0" fontId="20" fillId="0" borderId="0" xfId="6" applyFont="1" applyFill="1" applyBorder="1"/>
    <xf numFmtId="0" fontId="8" fillId="0" borderId="0" xfId="6" applyFont="1" applyFill="1" applyBorder="1"/>
    <xf numFmtId="43" fontId="9" fillId="0" borderId="0" xfId="7" applyNumberFormat="1" applyFont="1" applyFill="1"/>
    <xf numFmtId="43" fontId="9" fillId="0" borderId="0" xfId="1" applyNumberFormat="1" applyFont="1" applyFill="1"/>
    <xf numFmtId="43" fontId="9" fillId="0" borderId="0" xfId="1" applyNumberFormat="1" applyFont="1" applyFill="1" applyBorder="1" applyAlignment="1">
      <alignment horizontal="left"/>
    </xf>
    <xf numFmtId="43" fontId="0" fillId="0" borderId="0" xfId="0" applyNumberFormat="1"/>
    <xf numFmtId="0" fontId="4" fillId="0" borderId="4" xfId="0" applyFont="1" applyFill="1" applyBorder="1"/>
    <xf numFmtId="168" fontId="21" fillId="0" borderId="1" xfId="0" applyNumberFormat="1" applyFont="1" applyFill="1" applyBorder="1"/>
    <xf numFmtId="9" fontId="4" fillId="0" borderId="0" xfId="3" applyFont="1" applyBorder="1"/>
    <xf numFmtId="166" fontId="21" fillId="0" borderId="5" xfId="9" applyNumberFormat="1" applyFont="1" applyFill="1" applyBorder="1"/>
    <xf numFmtId="9" fontId="4" fillId="0" borderId="4" xfId="3" applyFont="1" applyBorder="1"/>
    <xf numFmtId="176" fontId="9" fillId="0" borderId="0" xfId="1" applyNumberFormat="1" applyFont="1" applyFill="1" applyBorder="1" applyAlignment="1">
      <alignment horizontal="left"/>
    </xf>
    <xf numFmtId="0" fontId="4" fillId="0" borderId="8" xfId="0" applyFont="1" applyBorder="1"/>
    <xf numFmtId="0" fontId="34" fillId="0" borderId="0" xfId="0" applyFont="1" applyBorder="1"/>
    <xf numFmtId="43" fontId="4" fillId="0" borderId="0" xfId="0" applyNumberFormat="1" applyFont="1" applyBorder="1"/>
    <xf numFmtId="0" fontId="2" fillId="0" borderId="0" xfId="0" applyFont="1" applyAlignment="1">
      <alignment horizontal="center"/>
    </xf>
    <xf numFmtId="0" fontId="3" fillId="0" borderId="0" xfId="0" applyFont="1" applyFill="1"/>
    <xf numFmtId="0" fontId="4" fillId="0" borderId="0" xfId="0" quotePrefix="1" applyFont="1"/>
    <xf numFmtId="175" fontId="4" fillId="0" borderId="0" xfId="0" applyNumberFormat="1" applyFont="1"/>
    <xf numFmtId="43" fontId="9" fillId="0" borderId="0" xfId="7" applyNumberFormat="1" applyFont="1" applyFill="1" applyBorder="1"/>
    <xf numFmtId="0" fontId="11" fillId="0" borderId="4" xfId="6" applyFont="1" applyFill="1" applyBorder="1" applyAlignment="1">
      <alignment horizontal="left"/>
    </xf>
    <xf numFmtId="0" fontId="9" fillId="0" borderId="0" xfId="6" applyFont="1" applyBorder="1" applyAlignment="1">
      <alignment horizontal="center"/>
    </xf>
    <xf numFmtId="0" fontId="9" fillId="0" borderId="0" xfId="6" applyFont="1" applyFill="1" applyBorder="1" applyAlignment="1">
      <alignment horizontal="center"/>
    </xf>
    <xf numFmtId="0" fontId="9" fillId="0" borderId="3" xfId="0" applyFont="1" applyFill="1" applyBorder="1" applyAlignment="1"/>
    <xf numFmtId="0" fontId="9" fillId="0" borderId="4" xfId="0" applyFont="1" applyFill="1" applyBorder="1" applyAlignment="1">
      <alignment horizontal="center"/>
    </xf>
    <xf numFmtId="0" fontId="11" fillId="0" borderId="4" xfId="0" applyFont="1" applyBorder="1" applyAlignment="1"/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66" fontId="10" fillId="0" borderId="1" xfId="1" applyNumberFormat="1" applyFont="1" applyFill="1" applyBorder="1"/>
    <xf numFmtId="0" fontId="10" fillId="0" borderId="1" xfId="0" applyFont="1" applyBorder="1"/>
    <xf numFmtId="0" fontId="9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167" fontId="10" fillId="0" borderId="4" xfId="1" applyNumberFormat="1" applyFont="1" applyBorder="1" applyAlignment="1">
      <alignment horizontal="left"/>
    </xf>
    <xf numFmtId="166" fontId="10" fillId="0" borderId="1" xfId="7" applyNumberFormat="1" applyFont="1" applyFill="1" applyBorder="1"/>
    <xf numFmtId="177" fontId="0" fillId="0" borderId="0" xfId="1" applyNumberFormat="1" applyFont="1"/>
    <xf numFmtId="0" fontId="34" fillId="0" borderId="0" xfId="0" applyFont="1" applyFill="1" applyBorder="1"/>
    <xf numFmtId="43" fontId="0" fillId="0" borderId="0" xfId="0" applyNumberFormat="1" applyFill="1" applyBorder="1"/>
    <xf numFmtId="3" fontId="0" fillId="0" borderId="0" xfId="0" applyNumberFormat="1" applyFill="1" applyBorder="1"/>
    <xf numFmtId="175" fontId="0" fillId="0" borderId="0" xfId="0" applyNumberFormat="1" applyFill="1" applyBorder="1"/>
    <xf numFmtId="2" fontId="0" fillId="0" borderId="0" xfId="0" applyNumberFormat="1" applyFont="1" applyFill="1" applyBorder="1"/>
    <xf numFmtId="165" fontId="0" fillId="0" borderId="0" xfId="1" applyNumberFormat="1" applyFont="1" applyFill="1" applyBorder="1"/>
    <xf numFmtId="2" fontId="0" fillId="0" borderId="0" xfId="0" applyNumberFormat="1" applyFill="1" applyBorder="1"/>
    <xf numFmtId="165" fontId="0" fillId="0" borderId="0" xfId="1" applyFont="1" applyFill="1" applyBorder="1"/>
    <xf numFmtId="0" fontId="41" fillId="0" borderId="0" xfId="0" applyFont="1" applyFill="1" applyBorder="1" applyAlignment="1">
      <alignment horizontal="left" vertical="center"/>
    </xf>
    <xf numFmtId="9" fontId="0" fillId="0" borderId="0" xfId="3" applyFont="1" applyFill="1" applyBorder="1"/>
    <xf numFmtId="166" fontId="12" fillId="0" borderId="0" xfId="1" applyNumberFormat="1" applyFont="1" applyFill="1" applyBorder="1"/>
    <xf numFmtId="166" fontId="0" fillId="0" borderId="0" xfId="1" applyNumberFormat="1" applyFont="1" applyFill="1" applyBorder="1"/>
    <xf numFmtId="9" fontId="2" fillId="0" borderId="0" xfId="3" applyFont="1" applyFill="1" applyBorder="1"/>
    <xf numFmtId="174" fontId="0" fillId="0" borderId="0" xfId="0" applyNumberFormat="1" applyFill="1" applyBorder="1"/>
    <xf numFmtId="0" fontId="4" fillId="0" borderId="2" xfId="0" applyFont="1" applyFill="1" applyBorder="1"/>
    <xf numFmtId="0" fontId="35" fillId="0" borderId="8" xfId="0" applyFont="1" applyFill="1" applyBorder="1"/>
    <xf numFmtId="0" fontId="9" fillId="0" borderId="3" xfId="6" applyFont="1" applyBorder="1" applyAlignment="1">
      <alignment horizontal="center"/>
    </xf>
    <xf numFmtId="16" fontId="9" fillId="0" borderId="4" xfId="0" quotePrefix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4" xfId="6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6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2" fontId="9" fillId="0" borderId="4" xfId="6" applyNumberFormat="1" applyFont="1" applyFill="1" applyBorder="1" applyAlignment="1">
      <alignment horizontal="center"/>
    </xf>
    <xf numFmtId="172" fontId="9" fillId="0" borderId="3" xfId="6" applyNumberFormat="1" applyFont="1" applyFill="1" applyBorder="1" applyAlignment="1">
      <alignment horizontal="center"/>
    </xf>
    <xf numFmtId="0" fontId="9" fillId="0" borderId="3" xfId="6" applyFont="1" applyFill="1" applyBorder="1" applyAlignment="1">
      <alignment horizontal="center"/>
    </xf>
    <xf numFmtId="172" fontId="9" fillId="0" borderId="0" xfId="6" applyNumberFormat="1" applyFont="1" applyFill="1" applyBorder="1" applyAlignment="1">
      <alignment horizontal="center"/>
    </xf>
    <xf numFmtId="172" fontId="9" fillId="0" borderId="7" xfId="6" applyNumberFormat="1" applyFont="1" applyFill="1" applyBorder="1" applyAlignment="1">
      <alignment horizontal="center" vertical="center"/>
    </xf>
    <xf numFmtId="172" fontId="9" fillId="0" borderId="4" xfId="6" applyNumberFormat="1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4" xfId="6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172" fontId="9" fillId="0" borderId="0" xfId="6" applyNumberFormat="1" applyFont="1" applyFill="1" applyBorder="1" applyAlignment="1">
      <alignment horizontal="center" vertical="center"/>
    </xf>
  </cellXfs>
  <cellStyles count="14">
    <cellStyle name="Comma" xfId="1" builtinId="3"/>
    <cellStyle name="Comma 10 10" xfId="8"/>
    <cellStyle name="Comma 12" xfId="13"/>
    <cellStyle name="Comma 17 2" xfId="9"/>
    <cellStyle name="Comma 8" xfId="7"/>
    <cellStyle name="Currency" xfId="2" builtinId="4"/>
    <cellStyle name="Currency 2" xfId="12"/>
    <cellStyle name="Hyperlink" xfId="4" builtinId="8"/>
    <cellStyle name="Normal" xfId="0" builtinId="0"/>
    <cellStyle name="Normal 2" xfId="6"/>
    <cellStyle name="Normal 3" xfId="10"/>
    <cellStyle name="Normal 4" xfId="5"/>
    <cellStyle name="Percent" xfId="3" builtinId="5"/>
    <cellStyle name="Percent 2" xfId="11"/>
  </cellStyles>
  <dxfs count="0"/>
  <tableStyles count="0" defaultTableStyle="TableStyleMedium2" defaultPivotStyle="PivotStyleLight16"/>
  <colors>
    <mruColors>
      <color rgb="FFFFFF97"/>
      <color rgb="FFFF535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 tint="0.39997558519241921"/>
  </sheetPr>
  <dimension ref="A1:AG61"/>
  <sheetViews>
    <sheetView showGridLines="0" tabSelected="1" zoomScaleNormal="100" workbookViewId="0">
      <selection activeCell="C2" sqref="C2:M2"/>
    </sheetView>
  </sheetViews>
  <sheetFormatPr defaultRowHeight="15"/>
  <cols>
    <col min="3" max="3" width="74.7109375" customWidth="1"/>
    <col min="4" max="4" width="1.7109375" customWidth="1"/>
    <col min="5" max="5" width="5.7109375" customWidth="1"/>
    <col min="6" max="6" width="1.7109375" customWidth="1"/>
    <col min="7" max="7" width="10.7109375" customWidth="1"/>
    <col min="8" max="8" width="1.7109375" customWidth="1"/>
    <col min="9" max="9" width="11" customWidth="1"/>
    <col min="10" max="10" width="1.7109375" customWidth="1"/>
    <col min="11" max="11" width="10.7109375" customWidth="1"/>
    <col min="12" max="12" width="1.7109375" customWidth="1"/>
    <col min="13" max="13" width="10.7109375" customWidth="1"/>
    <col min="14" max="14" width="1.7109375" customWidth="1"/>
    <col min="15" max="16" width="10.7109375" customWidth="1"/>
    <col min="18" max="18" width="11.7109375" style="8" bestFit="1" customWidth="1"/>
    <col min="19" max="19" width="9.140625" style="8"/>
    <col min="20" max="20" width="11.7109375" style="8" bestFit="1" customWidth="1"/>
    <col min="21" max="23" width="9.140625" style="8"/>
    <col min="24" max="24" width="9.5703125" style="8" bestFit="1" customWidth="1"/>
    <col min="25" max="25" width="10.140625" style="8" bestFit="1" customWidth="1"/>
    <col min="26" max="33" width="9.140625" style="8"/>
  </cols>
  <sheetData>
    <row r="1" spans="1:33" ht="12" customHeight="1">
      <c r="O1" s="160"/>
      <c r="P1" s="8"/>
      <c r="Q1" s="8"/>
      <c r="AF1"/>
      <c r="AG1"/>
    </row>
    <row r="2" spans="1:33" ht="18.75">
      <c r="C2" s="274" t="s">
        <v>7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O2" s="160"/>
      <c r="P2" s="8"/>
      <c r="Q2" s="8"/>
      <c r="AF2"/>
      <c r="AG2"/>
    </row>
    <row r="3" spans="1:33" ht="12" customHeight="1" thickBot="1">
      <c r="C3" s="17"/>
      <c r="D3" s="17"/>
      <c r="E3" s="17"/>
      <c r="F3" s="17"/>
      <c r="G3" s="18"/>
      <c r="H3" s="18"/>
      <c r="I3" s="19"/>
      <c r="J3" s="17"/>
      <c r="K3" s="17"/>
      <c r="L3" s="17"/>
      <c r="M3" s="17"/>
      <c r="O3" s="160"/>
      <c r="P3" s="8"/>
      <c r="Q3" s="8"/>
      <c r="AF3"/>
      <c r="AG3"/>
    </row>
    <row r="4" spans="1:33" ht="12" customHeight="1">
      <c r="C4" s="20"/>
      <c r="D4" s="20"/>
      <c r="E4" s="20"/>
      <c r="F4" s="20"/>
      <c r="G4" s="272" t="s">
        <v>8</v>
      </c>
      <c r="H4" s="272"/>
      <c r="I4" s="272"/>
      <c r="J4" s="20"/>
      <c r="K4" s="275" t="s">
        <v>129</v>
      </c>
      <c r="L4" s="275"/>
      <c r="M4" s="275"/>
      <c r="O4" s="160"/>
      <c r="P4" s="256"/>
      <c r="Q4" s="8"/>
      <c r="AF4"/>
      <c r="AG4"/>
    </row>
    <row r="5" spans="1:33" ht="12" customHeight="1">
      <c r="C5" s="20"/>
      <c r="D5" s="20"/>
      <c r="E5" s="21"/>
      <c r="F5" s="21"/>
      <c r="G5" s="273" t="s">
        <v>0</v>
      </c>
      <c r="H5" s="273"/>
      <c r="I5" s="273"/>
      <c r="J5" s="21"/>
      <c r="K5" s="22"/>
      <c r="L5" s="22" t="s">
        <v>0</v>
      </c>
      <c r="M5" s="22"/>
      <c r="O5" s="160"/>
      <c r="P5" s="8"/>
      <c r="Q5" s="8"/>
      <c r="AF5"/>
      <c r="AG5"/>
    </row>
    <row r="6" spans="1:33" ht="12" customHeight="1">
      <c r="C6" s="246" t="s">
        <v>9</v>
      </c>
      <c r="D6" s="23"/>
      <c r="E6" s="251" t="s">
        <v>10</v>
      </c>
      <c r="F6" s="23"/>
      <c r="G6" s="245">
        <v>2019</v>
      </c>
      <c r="H6" s="248"/>
      <c r="I6" s="245">
        <v>2018</v>
      </c>
      <c r="J6" s="23"/>
      <c r="K6" s="245">
        <v>2019</v>
      </c>
      <c r="L6" s="248"/>
      <c r="M6" s="245">
        <v>2018</v>
      </c>
      <c r="O6" s="160"/>
      <c r="P6" s="8"/>
      <c r="Q6" s="8"/>
      <c r="AF6"/>
      <c r="AG6"/>
    </row>
    <row r="7" spans="1:33" ht="12" customHeight="1">
      <c r="C7" s="25"/>
      <c r="D7" s="23"/>
      <c r="E7" s="23"/>
      <c r="F7" s="23"/>
      <c r="G7" s="26"/>
      <c r="H7" s="23"/>
      <c r="I7" s="27"/>
      <c r="J7" s="23"/>
      <c r="K7" s="23"/>
      <c r="L7" s="23"/>
      <c r="M7" s="26"/>
      <c r="O7" s="160"/>
      <c r="P7" s="8"/>
      <c r="Q7" s="8"/>
      <c r="AF7"/>
      <c r="AG7"/>
    </row>
    <row r="8" spans="1:33" ht="12" customHeight="1">
      <c r="C8" s="28" t="s">
        <v>11</v>
      </c>
      <c r="D8" s="29"/>
      <c r="E8" s="130">
        <v>2</v>
      </c>
      <c r="F8" s="29"/>
      <c r="G8" s="30">
        <v>332.59999999999997</v>
      </c>
      <c r="H8" s="31"/>
      <c r="I8" s="32">
        <v>269.8</v>
      </c>
      <c r="J8" s="33"/>
      <c r="K8" s="30">
        <v>930.8</v>
      </c>
      <c r="L8" s="33"/>
      <c r="M8" s="32">
        <v>874.29999999999984</v>
      </c>
      <c r="O8" s="160"/>
      <c r="P8" s="34"/>
      <c r="Q8" s="8"/>
      <c r="R8" s="257"/>
      <c r="W8" s="258"/>
      <c r="AF8"/>
      <c r="AG8"/>
    </row>
    <row r="9" spans="1:33" ht="12" customHeight="1">
      <c r="C9" s="29"/>
      <c r="D9" s="29"/>
      <c r="E9" s="130"/>
      <c r="F9" s="29"/>
      <c r="G9" s="240"/>
      <c r="H9" s="31"/>
      <c r="I9" s="31"/>
      <c r="J9" s="33"/>
      <c r="K9" s="232"/>
      <c r="L9" s="33"/>
      <c r="M9" s="31"/>
      <c r="O9" s="160"/>
      <c r="P9" s="232"/>
      <c r="Q9" s="8"/>
      <c r="R9" s="257"/>
      <c r="AF9"/>
      <c r="AG9"/>
    </row>
    <row r="10" spans="1:33" ht="12" customHeight="1">
      <c r="C10" s="35" t="s">
        <v>12</v>
      </c>
      <c r="D10" s="29"/>
      <c r="E10" s="127">
        <v>3</v>
      </c>
      <c r="F10" s="33"/>
      <c r="G10" s="36">
        <v>-79.2</v>
      </c>
      <c r="H10" s="31"/>
      <c r="I10" s="37">
        <v>-74.8</v>
      </c>
      <c r="J10" s="33"/>
      <c r="K10" s="36">
        <v>-262.5</v>
      </c>
      <c r="L10" s="33"/>
      <c r="M10" s="37">
        <v>-256</v>
      </c>
      <c r="O10" s="160"/>
      <c r="P10" s="34"/>
      <c r="Q10" s="8"/>
      <c r="R10" s="257"/>
      <c r="AF10"/>
      <c r="AG10"/>
    </row>
    <row r="11" spans="1:33" ht="12" customHeight="1">
      <c r="C11" s="35" t="s">
        <v>13</v>
      </c>
      <c r="D11" s="29"/>
      <c r="E11" s="128">
        <v>3</v>
      </c>
      <c r="F11" s="33"/>
      <c r="G11" s="36">
        <v>-2.5</v>
      </c>
      <c r="H11" s="37"/>
      <c r="I11" s="37">
        <v>-3</v>
      </c>
      <c r="J11" s="33"/>
      <c r="K11" s="36">
        <v>-9.6999999999999993</v>
      </c>
      <c r="L11" s="33"/>
      <c r="M11" s="37">
        <v>-10.799999999999999</v>
      </c>
      <c r="O11" s="160"/>
      <c r="P11" s="34"/>
      <c r="Q11" s="8"/>
      <c r="R11" s="257"/>
      <c r="AF11"/>
      <c r="AG11"/>
    </row>
    <row r="12" spans="1:33" ht="12" customHeight="1">
      <c r="C12" s="29" t="s">
        <v>14</v>
      </c>
      <c r="D12" s="29"/>
      <c r="E12" s="129">
        <v>3</v>
      </c>
      <c r="F12" s="33"/>
      <c r="G12" s="36">
        <v>-12.6</v>
      </c>
      <c r="H12" s="31"/>
      <c r="I12" s="37">
        <v>-12.9</v>
      </c>
      <c r="J12" s="33"/>
      <c r="K12" s="36">
        <v>-51.8</v>
      </c>
      <c r="L12" s="33"/>
      <c r="M12" s="37">
        <v>-51.8</v>
      </c>
      <c r="O12" s="160"/>
      <c r="P12" s="34"/>
      <c r="Q12" s="8"/>
      <c r="R12" s="257"/>
      <c r="AF12"/>
      <c r="AG12"/>
    </row>
    <row r="13" spans="1:33" ht="12" customHeight="1">
      <c r="A13" s="7"/>
      <c r="C13" s="35" t="s">
        <v>15</v>
      </c>
      <c r="D13" s="35"/>
      <c r="E13" s="128">
        <v>4</v>
      </c>
      <c r="F13" s="33"/>
      <c r="G13" s="37">
        <v>-150.19999999999999</v>
      </c>
      <c r="H13" s="37"/>
      <c r="I13" s="37">
        <v>-105.7</v>
      </c>
      <c r="J13" s="33"/>
      <c r="K13" s="37">
        <v>-437.4</v>
      </c>
      <c r="L13" s="33"/>
      <c r="M13" s="37">
        <v>-385.3</v>
      </c>
      <c r="O13" s="160"/>
      <c r="P13" s="31"/>
      <c r="Q13" s="8"/>
      <c r="R13" s="257"/>
      <c r="AF13"/>
      <c r="AG13"/>
    </row>
    <row r="14" spans="1:33" ht="12" customHeight="1">
      <c r="A14" s="7"/>
      <c r="C14" s="35" t="s">
        <v>16</v>
      </c>
      <c r="D14" s="35"/>
      <c r="E14" s="128">
        <v>4</v>
      </c>
      <c r="F14" s="33"/>
      <c r="G14" s="37">
        <v>-34.799999999999997</v>
      </c>
      <c r="H14" s="37"/>
      <c r="I14" s="37">
        <v>-37.699999999999996</v>
      </c>
      <c r="J14" s="33"/>
      <c r="K14" s="37">
        <v>-115.8</v>
      </c>
      <c r="L14" s="33"/>
      <c r="M14" s="37">
        <v>-117.50000000000001</v>
      </c>
      <c r="O14" s="160"/>
      <c r="P14" s="31"/>
      <c r="Q14" s="8"/>
      <c r="R14" s="257"/>
      <c r="W14" s="85"/>
      <c r="AF14"/>
      <c r="AG14"/>
    </row>
    <row r="15" spans="1:33" ht="12" customHeight="1">
      <c r="A15" s="7"/>
      <c r="C15" s="35" t="s">
        <v>17</v>
      </c>
      <c r="D15" s="35"/>
      <c r="E15" s="128">
        <v>4</v>
      </c>
      <c r="F15" s="33"/>
      <c r="G15" s="36">
        <v>0.88119961000000047</v>
      </c>
      <c r="H15" s="37"/>
      <c r="I15" s="37">
        <v>-9.3999999999999986</v>
      </c>
      <c r="J15" s="33"/>
      <c r="K15" s="36">
        <v>1.0328635800000185</v>
      </c>
      <c r="L15" s="33"/>
      <c r="M15" s="37">
        <v>-13.499999999999998</v>
      </c>
      <c r="O15" s="160"/>
      <c r="P15" s="34"/>
      <c r="Q15" s="8"/>
      <c r="R15" s="257"/>
      <c r="AF15"/>
      <c r="AG15"/>
    </row>
    <row r="16" spans="1:33" ht="12" customHeight="1">
      <c r="A16" s="7"/>
      <c r="C16" s="38" t="s">
        <v>18</v>
      </c>
      <c r="D16" s="8"/>
      <c r="E16" s="129"/>
      <c r="F16" s="33"/>
      <c r="G16" s="39">
        <f>SUM(G10:G15)</f>
        <v>-278.41880039</v>
      </c>
      <c r="H16" s="31"/>
      <c r="I16" s="39">
        <v>-243.5</v>
      </c>
      <c r="J16" s="33"/>
      <c r="K16" s="39">
        <f>SUM(K10:K15)</f>
        <v>-876.16713641999991</v>
      </c>
      <c r="L16" s="33"/>
      <c r="M16" s="39">
        <v>-834.90000000000009</v>
      </c>
      <c r="O16" s="160"/>
      <c r="P16" s="34"/>
      <c r="Q16" s="8"/>
      <c r="R16" s="257"/>
      <c r="AF16"/>
      <c r="AG16"/>
    </row>
    <row r="17" spans="1:33" ht="12" customHeight="1">
      <c r="A17" s="7"/>
      <c r="C17" s="29" t="s">
        <v>231</v>
      </c>
      <c r="D17" s="8"/>
      <c r="E17" s="130" t="s">
        <v>4</v>
      </c>
      <c r="F17" s="33"/>
      <c r="G17" s="34">
        <f>+G16+G8</f>
        <v>54.181199609999965</v>
      </c>
      <c r="H17" s="31"/>
      <c r="I17" s="34">
        <v>26.300000000000011</v>
      </c>
      <c r="J17" s="33"/>
      <c r="K17" s="34">
        <f>+K16+K8</f>
        <v>54.632863580000048</v>
      </c>
      <c r="L17" s="33"/>
      <c r="M17" s="34">
        <v>39.39999999999975</v>
      </c>
      <c r="O17" s="160"/>
      <c r="P17" s="34"/>
      <c r="Q17" s="8"/>
      <c r="R17" s="257"/>
      <c r="AF17"/>
      <c r="AG17"/>
    </row>
    <row r="18" spans="1:33" ht="12" customHeight="1">
      <c r="A18" s="7"/>
      <c r="C18" s="33" t="s">
        <v>19</v>
      </c>
      <c r="D18" s="33"/>
      <c r="E18" s="130">
        <v>5</v>
      </c>
      <c r="F18" s="33"/>
      <c r="G18" s="34">
        <v>-6.4</v>
      </c>
      <c r="H18" s="31"/>
      <c r="I18" s="34">
        <v>-12.9</v>
      </c>
      <c r="J18" s="33"/>
      <c r="K18" s="34">
        <v>-20.100000000000001</v>
      </c>
      <c r="L18" s="33"/>
      <c r="M18" s="34">
        <v>-18.899999999999999</v>
      </c>
      <c r="O18" s="160"/>
      <c r="P18" s="34"/>
      <c r="Q18" s="8"/>
      <c r="R18" s="257"/>
      <c r="AF18"/>
      <c r="AG18"/>
    </row>
    <row r="19" spans="1:33" ht="12" customHeight="1">
      <c r="A19" s="7"/>
      <c r="C19" s="29" t="s">
        <v>20</v>
      </c>
      <c r="D19" s="33"/>
      <c r="E19" s="130">
        <v>6</v>
      </c>
      <c r="F19" s="33"/>
      <c r="G19" s="34">
        <v>-16</v>
      </c>
      <c r="H19" s="31"/>
      <c r="I19" s="31">
        <v>-15.799999999999999</v>
      </c>
      <c r="J19" s="33"/>
      <c r="K19" s="34">
        <v>-67.5</v>
      </c>
      <c r="L19" s="33"/>
      <c r="M19" s="31">
        <v>-61.999999999999993</v>
      </c>
      <c r="O19" s="160"/>
      <c r="P19" s="34"/>
      <c r="Q19" s="8"/>
      <c r="R19" s="257"/>
      <c r="AF19"/>
      <c r="AG19"/>
    </row>
    <row r="20" spans="1:33" ht="12" customHeight="1">
      <c r="A20" s="7"/>
      <c r="C20" s="28" t="s">
        <v>21</v>
      </c>
      <c r="D20" s="33"/>
      <c r="E20" s="130">
        <v>7</v>
      </c>
      <c r="F20" s="33"/>
      <c r="G20" s="30">
        <v>-3.3</v>
      </c>
      <c r="H20" s="31"/>
      <c r="I20" s="32">
        <v>-2.4000000000000004</v>
      </c>
      <c r="J20" s="33"/>
      <c r="K20" s="30">
        <v>-4.5999999999999996</v>
      </c>
      <c r="L20" s="33"/>
      <c r="M20" s="32">
        <v>-6.4</v>
      </c>
      <c r="O20" s="160"/>
      <c r="P20" s="34"/>
      <c r="Q20" s="8"/>
      <c r="R20" s="257"/>
      <c r="AF20"/>
      <c r="AG20"/>
    </row>
    <row r="21" spans="1:33" ht="12" customHeight="1">
      <c r="A21" s="7"/>
      <c r="C21" s="35" t="s">
        <v>232</v>
      </c>
      <c r="D21" s="8"/>
      <c r="E21" s="129"/>
      <c r="F21" s="33"/>
      <c r="G21" s="36">
        <f>SUM(G17:G20)</f>
        <v>28.481199609999965</v>
      </c>
      <c r="H21" s="31"/>
      <c r="I21" s="36">
        <v>-4.7999999999999883</v>
      </c>
      <c r="J21" s="33"/>
      <c r="K21" s="36">
        <f>SUM(K17:K20)</f>
        <v>-37.567136419999954</v>
      </c>
      <c r="L21" s="33"/>
      <c r="M21" s="36">
        <v>-47.90000000000024</v>
      </c>
      <c r="O21" s="160"/>
      <c r="P21" s="34"/>
      <c r="Q21" s="8"/>
      <c r="R21" s="257"/>
      <c r="AF21"/>
      <c r="AG21"/>
    </row>
    <row r="22" spans="1:33" ht="12" customHeight="1">
      <c r="A22" s="7"/>
      <c r="C22" s="28" t="s">
        <v>23</v>
      </c>
      <c r="D22" s="33"/>
      <c r="E22" s="129">
        <v>8</v>
      </c>
      <c r="F22" s="33"/>
      <c r="G22" s="36">
        <v>-17.8</v>
      </c>
      <c r="H22" s="31"/>
      <c r="I22" s="37">
        <v>-18.7</v>
      </c>
      <c r="J22" s="33"/>
      <c r="K22" s="36">
        <v>-34.1</v>
      </c>
      <c r="L22" s="33"/>
      <c r="M22" s="37">
        <v>-40</v>
      </c>
      <c r="O22" s="160"/>
      <c r="P22" s="34"/>
      <c r="Q22" s="8"/>
      <c r="R22" s="257"/>
      <c r="AF22"/>
      <c r="AG22"/>
    </row>
    <row r="23" spans="1:33" ht="12" customHeight="1">
      <c r="A23" s="7"/>
      <c r="C23" s="253" t="s">
        <v>24</v>
      </c>
      <c r="D23" s="8"/>
      <c r="E23" s="131"/>
      <c r="F23" s="43"/>
      <c r="G23" s="254">
        <f>SUM(G21:G22)</f>
        <v>10.681199609999965</v>
      </c>
      <c r="H23" s="42"/>
      <c r="I23" s="254">
        <v>-23.499999999999986</v>
      </c>
      <c r="J23" s="43"/>
      <c r="K23" s="249">
        <f>SUM(K21:K22)</f>
        <v>-71.667136419999963</v>
      </c>
      <c r="L23" s="43"/>
      <c r="M23" s="254">
        <v>-87.900000000000233</v>
      </c>
      <c r="O23" s="160"/>
      <c r="P23" s="42"/>
      <c r="Q23" s="8"/>
      <c r="R23" s="257"/>
      <c r="AF23"/>
      <c r="AG23"/>
    </row>
    <row r="24" spans="1:33" ht="12" customHeight="1">
      <c r="A24" s="7"/>
      <c r="C24" s="41"/>
      <c r="D24" s="43"/>
      <c r="E24" s="131"/>
      <c r="F24" s="43"/>
      <c r="G24" s="44"/>
      <c r="H24" s="42"/>
      <c r="I24" s="42"/>
      <c r="J24" s="43"/>
      <c r="K24" s="43"/>
      <c r="L24" s="43"/>
      <c r="M24" s="42"/>
      <c r="O24" s="160"/>
      <c r="P24" s="43"/>
      <c r="Q24" s="8"/>
      <c r="R24" s="257"/>
      <c r="AF24"/>
      <c r="AG24"/>
    </row>
    <row r="25" spans="1:33" ht="12" customHeight="1">
      <c r="A25" s="7"/>
      <c r="C25" s="45" t="s">
        <v>25</v>
      </c>
      <c r="D25" s="33"/>
      <c r="E25" s="128"/>
      <c r="F25" s="33"/>
      <c r="G25" s="36"/>
      <c r="H25" s="37"/>
      <c r="I25" s="37"/>
      <c r="J25" s="33"/>
      <c r="K25" s="33"/>
      <c r="L25" s="33"/>
      <c r="M25" s="37"/>
      <c r="O25" s="160"/>
      <c r="P25" s="33"/>
      <c r="Q25" s="8"/>
      <c r="R25" s="257"/>
      <c r="AF25"/>
      <c r="AG25"/>
    </row>
    <row r="26" spans="1:33" ht="12" customHeight="1">
      <c r="A26" s="7"/>
      <c r="C26" s="35" t="s">
        <v>26</v>
      </c>
      <c r="D26" s="8"/>
      <c r="E26" s="128">
        <v>13</v>
      </c>
      <c r="F26" s="33"/>
      <c r="G26" s="36">
        <f>+Notes!H231</f>
        <v>8.7000000000000011</v>
      </c>
      <c r="H26" s="37"/>
      <c r="I26" s="36">
        <v>-0.8</v>
      </c>
      <c r="J26" s="33"/>
      <c r="K26" s="36">
        <f>+Notes!K231</f>
        <v>-8.1</v>
      </c>
      <c r="L26" s="33"/>
      <c r="M26" s="36">
        <v>11.6</v>
      </c>
      <c r="O26" s="160"/>
      <c r="P26" s="34"/>
      <c r="Q26" s="8"/>
      <c r="R26" s="257"/>
      <c r="AF26"/>
      <c r="AG26"/>
    </row>
    <row r="27" spans="1:33" ht="12" customHeight="1">
      <c r="A27" s="7"/>
      <c r="C27" s="35" t="s">
        <v>27</v>
      </c>
      <c r="D27" s="8"/>
      <c r="E27" s="128">
        <v>13</v>
      </c>
      <c r="F27" s="33"/>
      <c r="G27" s="36">
        <f>+Notes!H234</f>
        <v>0.8</v>
      </c>
      <c r="H27" s="37"/>
      <c r="I27" s="37">
        <v>-4.7</v>
      </c>
      <c r="J27" s="33"/>
      <c r="K27" s="36">
        <f>+Notes!K234</f>
        <v>2.2000000000000002</v>
      </c>
      <c r="L27" s="33"/>
      <c r="M27" s="37">
        <v>-4.8000000000000007</v>
      </c>
      <c r="O27" s="160"/>
      <c r="P27" s="34"/>
      <c r="Q27" s="8"/>
      <c r="R27" s="257"/>
      <c r="AF27"/>
      <c r="AG27"/>
    </row>
    <row r="28" spans="1:33" ht="12" customHeight="1">
      <c r="A28" s="7"/>
      <c r="C28" s="46" t="s">
        <v>202</v>
      </c>
      <c r="D28" s="33"/>
      <c r="E28" s="128"/>
      <c r="F28" s="33"/>
      <c r="G28" s="39">
        <f>SUM(G26:G27)</f>
        <v>9.5000000000000018</v>
      </c>
      <c r="H28" s="37"/>
      <c r="I28" s="39">
        <v>-5.5</v>
      </c>
      <c r="J28" s="33"/>
      <c r="K28" s="39">
        <f>SUM(K26:K27)</f>
        <v>-5.8999999999999995</v>
      </c>
      <c r="L28" s="33"/>
      <c r="M28" s="39">
        <v>6.7999999999999989</v>
      </c>
      <c r="O28" s="160"/>
      <c r="P28" s="34"/>
      <c r="Q28" s="8"/>
      <c r="R28" s="257"/>
      <c r="AF28"/>
      <c r="AG28"/>
    </row>
    <row r="29" spans="1:33" ht="12" customHeight="1">
      <c r="A29" s="7"/>
      <c r="C29" s="253" t="s">
        <v>203</v>
      </c>
      <c r="D29" s="43"/>
      <c r="E29" s="131"/>
      <c r="F29" s="43"/>
      <c r="G29" s="254">
        <f>+G28+G23</f>
        <v>20.181199609999965</v>
      </c>
      <c r="H29" s="42"/>
      <c r="I29" s="254">
        <v>-28.999999999999986</v>
      </c>
      <c r="J29" s="43"/>
      <c r="K29" s="254">
        <f>+K28+K23</f>
        <v>-77.567136419999969</v>
      </c>
      <c r="L29" s="43"/>
      <c r="M29" s="254">
        <v>-81.100000000000236</v>
      </c>
      <c r="O29" s="160"/>
      <c r="P29" s="143"/>
      <c r="Q29" s="8"/>
      <c r="R29" s="257"/>
      <c r="AF29"/>
      <c r="AG29"/>
    </row>
    <row r="30" spans="1:33" ht="12" customHeight="1">
      <c r="A30" s="7"/>
      <c r="C30" s="47"/>
      <c r="D30" s="48"/>
      <c r="E30" s="132"/>
      <c r="F30" s="48"/>
      <c r="G30" s="49"/>
      <c r="H30" s="50"/>
      <c r="I30" s="51"/>
      <c r="J30" s="48"/>
      <c r="K30" s="48"/>
      <c r="L30" s="48"/>
      <c r="M30" s="51"/>
      <c r="O30" s="160"/>
      <c r="P30" s="8"/>
      <c r="Q30" s="8"/>
      <c r="T30" s="259"/>
      <c r="AF30"/>
      <c r="AG30"/>
    </row>
    <row r="31" spans="1:33" ht="12" customHeight="1">
      <c r="A31" s="7"/>
      <c r="C31" s="45" t="s">
        <v>28</v>
      </c>
      <c r="D31" s="52"/>
      <c r="E31" s="132"/>
      <c r="F31" s="48"/>
      <c r="G31" s="49"/>
      <c r="H31" s="50"/>
      <c r="I31" s="51"/>
      <c r="J31" s="48"/>
      <c r="K31" s="48"/>
      <c r="L31" s="48"/>
      <c r="M31" s="51"/>
      <c r="O31" s="160"/>
      <c r="P31" s="8"/>
      <c r="Q31" s="8"/>
      <c r="T31" s="259"/>
      <c r="AF31"/>
      <c r="AG31"/>
    </row>
    <row r="32" spans="1:33" ht="12" customHeight="1">
      <c r="A32" s="7"/>
      <c r="C32" s="35" t="s">
        <v>29</v>
      </c>
      <c r="D32" s="8"/>
      <c r="E32" s="128">
        <v>12</v>
      </c>
      <c r="F32" s="48"/>
      <c r="G32" s="223">
        <v>3.1345547743965994E-2</v>
      </c>
      <c r="H32" s="224"/>
      <c r="I32" s="223">
        <v>-7.0000000000000007E-2</v>
      </c>
      <c r="J32" s="225" t="s">
        <v>4</v>
      </c>
      <c r="K32" s="223">
        <v>-0.21043482808019348</v>
      </c>
      <c r="L32" s="225"/>
      <c r="M32" s="223">
        <v>-0.25776575947449498</v>
      </c>
      <c r="O32" s="160"/>
      <c r="P32" s="260"/>
      <c r="Q32" s="8"/>
      <c r="S32" s="259"/>
      <c r="T32" s="259"/>
      <c r="U32" s="261"/>
      <c r="V32" s="261"/>
      <c r="AF32"/>
      <c r="AG32"/>
    </row>
    <row r="33" spans="1:33" ht="12" customHeight="1">
      <c r="A33" s="7"/>
      <c r="G33" s="177"/>
      <c r="O33" s="160"/>
      <c r="P33" s="262"/>
      <c r="Q33" s="8"/>
      <c r="U33" s="261"/>
      <c r="V33" s="261"/>
      <c r="AF33"/>
      <c r="AG33"/>
    </row>
    <row r="34" spans="1:33" ht="12" customHeight="1">
      <c r="A34" s="7"/>
      <c r="O34" s="160"/>
      <c r="P34" s="11"/>
      <c r="Q34" s="8"/>
      <c r="U34" s="263"/>
      <c r="V34" s="263"/>
      <c r="AF34"/>
      <c r="AG34"/>
    </row>
    <row r="35" spans="1:33" ht="12" customHeight="1">
      <c r="A35" s="7"/>
      <c r="O35" s="160"/>
      <c r="P35" s="8"/>
      <c r="Q35" s="8"/>
      <c r="AF35"/>
      <c r="AG35"/>
    </row>
    <row r="36" spans="1:33" ht="12" customHeight="1">
      <c r="O36" s="160"/>
      <c r="P36" s="8"/>
      <c r="Q36" s="8"/>
      <c r="AF36"/>
      <c r="AG36"/>
    </row>
    <row r="37" spans="1:33" ht="12" customHeight="1">
      <c r="O37" s="160"/>
      <c r="P37" s="8"/>
      <c r="Q37" s="8"/>
      <c r="AF37"/>
      <c r="AG37"/>
    </row>
    <row r="38" spans="1:33" ht="12" customHeight="1">
      <c r="O38" s="160"/>
      <c r="P38" s="8"/>
      <c r="Q38" s="8"/>
      <c r="AF38"/>
      <c r="AG38"/>
    </row>
    <row r="39" spans="1:33" ht="12" customHeight="1">
      <c r="C39" s="2"/>
      <c r="O39" s="160"/>
      <c r="P39" s="8"/>
      <c r="Q39" s="8"/>
      <c r="AF39"/>
      <c r="AG39"/>
    </row>
    <row r="40" spans="1:33">
      <c r="C40" s="2"/>
      <c r="O40" s="160"/>
      <c r="P40" s="264"/>
      <c r="Q40" s="8"/>
      <c r="AF40"/>
      <c r="AG40"/>
    </row>
    <row r="41" spans="1:33">
      <c r="C41" s="189"/>
      <c r="O41" s="160"/>
      <c r="P41" s="264"/>
      <c r="Q41" s="8"/>
      <c r="AF41"/>
      <c r="AG41"/>
    </row>
    <row r="42" spans="1:33">
      <c r="O42" s="160"/>
      <c r="P42" s="8"/>
      <c r="Q42" s="8"/>
      <c r="AF42"/>
      <c r="AG42"/>
    </row>
    <row r="43" spans="1:33">
      <c r="O43" s="160"/>
      <c r="P43" s="8"/>
      <c r="Q43" s="8"/>
      <c r="AF43"/>
      <c r="AG43"/>
    </row>
    <row r="44" spans="1:33">
      <c r="O44" s="160"/>
      <c r="P44" s="8"/>
      <c r="Q44" s="8"/>
      <c r="AF44"/>
      <c r="AG44"/>
    </row>
    <row r="45" spans="1:33">
      <c r="O45" s="160"/>
      <c r="P45" s="8"/>
      <c r="Q45" s="8"/>
      <c r="AF45"/>
      <c r="AG45"/>
    </row>
    <row r="46" spans="1:33">
      <c r="O46" s="160"/>
      <c r="P46" s="8"/>
      <c r="Q46" s="8"/>
      <c r="AF46"/>
      <c r="AG46"/>
    </row>
    <row r="47" spans="1:33">
      <c r="O47" s="160"/>
      <c r="P47" s="8"/>
      <c r="Q47" s="8"/>
      <c r="AF47"/>
      <c r="AG47"/>
    </row>
    <row r="48" spans="1:33">
      <c r="O48" s="160"/>
      <c r="P48" s="8"/>
      <c r="Q48" s="8"/>
      <c r="AF48"/>
      <c r="AG48"/>
    </row>
    <row r="49" spans="15:33">
      <c r="O49" s="160"/>
      <c r="P49" s="8"/>
      <c r="Q49" s="8"/>
      <c r="AF49"/>
      <c r="AG49"/>
    </row>
    <row r="50" spans="15:33">
      <c r="O50" s="160"/>
      <c r="P50" s="8"/>
      <c r="Q50" s="8"/>
      <c r="AF50"/>
      <c r="AG50"/>
    </row>
    <row r="51" spans="15:33">
      <c r="O51" s="160"/>
      <c r="P51" s="8"/>
      <c r="Q51" s="8"/>
      <c r="AF51"/>
      <c r="AG51"/>
    </row>
    <row r="52" spans="15:33">
      <c r="O52" s="160"/>
      <c r="P52" s="8"/>
      <c r="Q52" s="8"/>
      <c r="AF52"/>
      <c r="AG52"/>
    </row>
    <row r="53" spans="15:33">
      <c r="O53" s="160"/>
      <c r="P53" s="8"/>
      <c r="Q53" s="8"/>
      <c r="AF53"/>
      <c r="AG53"/>
    </row>
    <row r="54" spans="15:33">
      <c r="O54" s="160"/>
      <c r="P54" s="8"/>
      <c r="Q54" s="8"/>
      <c r="AF54"/>
      <c r="AG54"/>
    </row>
    <row r="55" spans="15:33">
      <c r="O55" s="160"/>
      <c r="P55" s="8"/>
      <c r="Q55" s="8"/>
      <c r="AF55"/>
      <c r="AG55"/>
    </row>
    <row r="56" spans="15:33">
      <c r="O56" s="160"/>
      <c r="P56" s="8"/>
      <c r="Q56" s="8"/>
      <c r="AF56"/>
      <c r="AG56"/>
    </row>
    <row r="57" spans="15:33">
      <c r="O57" s="160"/>
      <c r="P57" s="8"/>
      <c r="Q57" s="8"/>
      <c r="AF57"/>
      <c r="AG57"/>
    </row>
    <row r="58" spans="15:33">
      <c r="O58" s="160"/>
      <c r="P58" s="8"/>
      <c r="Q58" s="8"/>
      <c r="AF58"/>
      <c r="AG58"/>
    </row>
    <row r="59" spans="15:33">
      <c r="O59" s="160"/>
      <c r="P59" s="8"/>
      <c r="Q59" s="8"/>
      <c r="AF59"/>
      <c r="AG59"/>
    </row>
    <row r="60" spans="15:33">
      <c r="O60" s="160"/>
      <c r="P60" s="8"/>
      <c r="Q60" s="8"/>
      <c r="AF60"/>
      <c r="AG60"/>
    </row>
    <row r="61" spans="15:33">
      <c r="O61" s="160"/>
      <c r="P61" s="8"/>
      <c r="Q61" s="8"/>
      <c r="AF61"/>
      <c r="AG61"/>
    </row>
  </sheetData>
  <mergeCells count="4">
    <mergeCell ref="G4:I4"/>
    <mergeCell ref="G5:I5"/>
    <mergeCell ref="C2:M2"/>
    <mergeCell ref="K4:M4"/>
  </mergeCells>
  <pageMargins left="0.7" right="0.7" top="0.75" bottom="0.75" header="0.3" footer="0.3"/>
  <pageSetup paperSize="9" orientation="portrait" r:id="rId1"/>
  <customProperties>
    <customPr name="SheetOption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9" tint="0.39997558519241921"/>
  </sheetPr>
  <dimension ref="C1:O35"/>
  <sheetViews>
    <sheetView showGridLines="0" workbookViewId="0">
      <selection activeCell="C2" sqref="C2:M2"/>
    </sheetView>
  </sheetViews>
  <sheetFormatPr defaultRowHeight="15"/>
  <cols>
    <col min="3" max="3" width="70.7109375" customWidth="1"/>
    <col min="4" max="4" width="1.7109375" customWidth="1"/>
    <col min="5" max="5" width="10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1" width="10.7109375" customWidth="1"/>
    <col min="12" max="12" width="1.7109375" customWidth="1"/>
    <col min="13" max="13" width="10.7109375" customWidth="1"/>
  </cols>
  <sheetData>
    <row r="1" spans="3:15" ht="12" customHeight="1"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O1" s="160"/>
    </row>
    <row r="2" spans="3:15" ht="18.75" customHeight="1">
      <c r="C2" s="274" t="s">
        <v>62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O2" s="160"/>
    </row>
    <row r="3" spans="3:15" ht="12" customHeight="1" thickBot="1">
      <c r="C3" s="17"/>
      <c r="D3" s="17"/>
      <c r="E3" s="17"/>
      <c r="F3" s="18"/>
      <c r="G3" s="19"/>
      <c r="H3" s="19"/>
      <c r="I3" s="19"/>
      <c r="J3" s="88"/>
      <c r="K3" s="88"/>
      <c r="L3" s="72"/>
      <c r="M3" s="72"/>
      <c r="O3" s="160"/>
    </row>
    <row r="4" spans="3:15" ht="12" customHeight="1">
      <c r="C4" s="71"/>
      <c r="D4" s="71"/>
      <c r="E4" s="101"/>
      <c r="F4" s="101"/>
      <c r="G4" s="101"/>
      <c r="H4" s="101"/>
      <c r="I4" s="101"/>
      <c r="J4" s="101"/>
      <c r="K4" s="101"/>
      <c r="L4" s="101"/>
      <c r="M4" s="101"/>
      <c r="O4" s="160"/>
    </row>
    <row r="5" spans="3:15" ht="12" customHeight="1">
      <c r="C5" s="71"/>
      <c r="D5" s="71"/>
      <c r="E5" s="101"/>
      <c r="F5" s="101"/>
      <c r="G5" s="101"/>
      <c r="H5" s="101"/>
      <c r="I5" s="101"/>
      <c r="J5" s="101"/>
      <c r="K5" s="101"/>
      <c r="L5" s="101"/>
      <c r="M5" s="101"/>
      <c r="O5" s="160"/>
    </row>
    <row r="6" spans="3:15">
      <c r="C6" s="91" t="s">
        <v>286</v>
      </c>
      <c r="D6" s="90"/>
      <c r="E6" s="90"/>
      <c r="F6" s="106"/>
      <c r="G6" s="106"/>
      <c r="H6" s="106"/>
      <c r="I6" s="106"/>
      <c r="J6" s="106"/>
      <c r="K6" s="106"/>
      <c r="L6" s="106"/>
      <c r="M6" s="106"/>
      <c r="O6" s="160"/>
    </row>
    <row r="7" spans="3:15">
      <c r="C7" s="92" t="s">
        <v>4</v>
      </c>
      <c r="D7" s="219"/>
      <c r="E7" s="276" t="s">
        <v>63</v>
      </c>
      <c r="F7" s="276"/>
      <c r="G7" s="276"/>
      <c r="H7" s="276"/>
      <c r="I7" s="276"/>
      <c r="J7" s="276"/>
      <c r="K7" s="276"/>
      <c r="L7" s="243"/>
      <c r="M7" s="243"/>
      <c r="O7" s="160"/>
    </row>
    <row r="8" spans="3:15">
      <c r="C8" s="93"/>
      <c r="D8" s="220"/>
      <c r="E8" s="94" t="s">
        <v>64</v>
      </c>
      <c r="F8" s="95"/>
      <c r="G8" s="94" t="s">
        <v>65</v>
      </c>
      <c r="H8" s="242"/>
      <c r="I8" s="94"/>
      <c r="J8" s="94" t="s">
        <v>4</v>
      </c>
      <c r="K8" s="95" t="s">
        <v>66</v>
      </c>
      <c r="L8" s="95"/>
      <c r="M8" s="95"/>
      <c r="O8" s="160"/>
    </row>
    <row r="9" spans="3:15" ht="12" customHeight="1">
      <c r="C9" s="93"/>
      <c r="D9" s="220"/>
      <c r="E9" s="96" t="s">
        <v>67</v>
      </c>
      <c r="F9" s="95"/>
      <c r="G9" s="94" t="s">
        <v>68</v>
      </c>
      <c r="H9" s="242"/>
      <c r="I9" s="94" t="s">
        <v>69</v>
      </c>
      <c r="J9" s="94" t="s">
        <v>4</v>
      </c>
      <c r="K9" s="95" t="s">
        <v>70</v>
      </c>
      <c r="L9" s="95"/>
      <c r="M9" s="95" t="s">
        <v>71</v>
      </c>
      <c r="O9" s="160"/>
    </row>
    <row r="10" spans="3:15" ht="12" customHeight="1">
      <c r="C10" s="89" t="s">
        <v>72</v>
      </c>
      <c r="D10" s="221"/>
      <c r="E10" s="97" t="s">
        <v>73</v>
      </c>
      <c r="F10" s="99"/>
      <c r="G10" s="97" t="s">
        <v>67</v>
      </c>
      <c r="H10" s="99"/>
      <c r="I10" s="22" t="s">
        <v>74</v>
      </c>
      <c r="J10" s="98" t="s">
        <v>4</v>
      </c>
      <c r="K10" s="97" t="s">
        <v>75</v>
      </c>
      <c r="L10" s="99"/>
      <c r="M10" s="97" t="s">
        <v>76</v>
      </c>
      <c r="O10" s="160"/>
    </row>
    <row r="11" spans="3:15" ht="12" customHeight="1">
      <c r="C11" s="71" t="s">
        <v>267</v>
      </c>
      <c r="D11" s="71"/>
      <c r="E11" s="102">
        <v>138.5</v>
      </c>
      <c r="F11" s="102">
        <v>0</v>
      </c>
      <c r="G11" s="102">
        <v>851.4</v>
      </c>
      <c r="H11" s="102">
        <v>0</v>
      </c>
      <c r="I11" s="102">
        <v>-105.6</v>
      </c>
      <c r="J11" s="102">
        <v>0</v>
      </c>
      <c r="K11" s="102">
        <v>-4.8</v>
      </c>
      <c r="L11" s="101"/>
      <c r="M11" s="101">
        <v>879.5</v>
      </c>
      <c r="O11" s="160"/>
    </row>
    <row r="12" spans="3:15" ht="12" customHeight="1">
      <c r="C12" s="67" t="s">
        <v>77</v>
      </c>
      <c r="D12" s="10"/>
      <c r="E12" s="104">
        <v>0</v>
      </c>
      <c r="F12" s="104"/>
      <c r="G12" s="104">
        <v>0</v>
      </c>
      <c r="H12" s="104"/>
      <c r="I12" s="104">
        <v>-87.900000000000233</v>
      </c>
      <c r="J12" s="104"/>
      <c r="K12" s="104">
        <v>0</v>
      </c>
      <c r="L12" s="104"/>
      <c r="M12" s="104">
        <v>-87.900000000000233</v>
      </c>
      <c r="O12" s="160"/>
    </row>
    <row r="13" spans="3:15" ht="12" customHeight="1">
      <c r="C13" s="67" t="s">
        <v>78</v>
      </c>
      <c r="D13" s="10"/>
      <c r="E13" s="104">
        <v>0</v>
      </c>
      <c r="F13" s="104"/>
      <c r="G13" s="104">
        <v>0</v>
      </c>
      <c r="H13" s="104"/>
      <c r="I13" s="104">
        <v>11.6</v>
      </c>
      <c r="J13" s="104"/>
      <c r="K13" s="104">
        <v>-4.8000000000000007</v>
      </c>
      <c r="L13" s="104"/>
      <c r="M13" s="104">
        <v>6.7999999999999989</v>
      </c>
      <c r="O13" s="160"/>
    </row>
    <row r="14" spans="3:15" ht="12" customHeight="1">
      <c r="C14" s="59" t="s">
        <v>79</v>
      </c>
      <c r="D14" s="10"/>
      <c r="E14" s="104">
        <v>0</v>
      </c>
      <c r="F14" s="104"/>
      <c r="G14" s="104">
        <v>3</v>
      </c>
      <c r="H14" s="104" t="s">
        <v>4</v>
      </c>
      <c r="I14" s="104">
        <v>0</v>
      </c>
      <c r="J14" s="104"/>
      <c r="K14" s="104">
        <v>0</v>
      </c>
      <c r="L14" s="104"/>
      <c r="M14" s="104">
        <v>3</v>
      </c>
      <c r="O14" s="160"/>
    </row>
    <row r="15" spans="3:15">
      <c r="C15" s="59" t="s">
        <v>80</v>
      </c>
      <c r="D15" s="10"/>
      <c r="E15" s="104">
        <v>0</v>
      </c>
      <c r="F15" s="104">
        <v>0</v>
      </c>
      <c r="G15" s="104">
        <v>-4.3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-4.3</v>
      </c>
      <c r="O15" s="160"/>
    </row>
    <row r="16" spans="3:15">
      <c r="C16" s="59" t="s">
        <v>82</v>
      </c>
      <c r="D16" s="10"/>
      <c r="E16" s="104">
        <v>0</v>
      </c>
      <c r="F16" s="104"/>
      <c r="G16" s="104">
        <v>0</v>
      </c>
      <c r="H16" s="222"/>
      <c r="I16" s="104">
        <v>-75.3</v>
      </c>
      <c r="J16" s="222"/>
      <c r="K16" s="104">
        <v>0</v>
      </c>
      <c r="L16" s="100"/>
      <c r="M16" s="104">
        <v>-75.3</v>
      </c>
      <c r="O16" s="160"/>
    </row>
    <row r="17" spans="3:15">
      <c r="C17" s="62" t="s">
        <v>268</v>
      </c>
      <c r="D17" s="71"/>
      <c r="E17" s="105">
        <v>138.5</v>
      </c>
      <c r="F17" s="105"/>
      <c r="G17" s="105">
        <v>850.1</v>
      </c>
      <c r="H17" s="105"/>
      <c r="I17" s="105">
        <v>-257.20000000000022</v>
      </c>
      <c r="J17" s="105"/>
      <c r="K17" s="105">
        <v>-9.6000000000000014</v>
      </c>
      <c r="L17" s="105"/>
      <c r="M17" s="105">
        <v>721.79999999999984</v>
      </c>
      <c r="O17" s="160"/>
    </row>
    <row r="18" spans="3:15">
      <c r="O18" s="160"/>
    </row>
    <row r="19" spans="3:15">
      <c r="O19" s="160"/>
    </row>
    <row r="20" spans="3:15">
      <c r="C20" s="1" t="s">
        <v>284</v>
      </c>
      <c r="O20" s="160"/>
    </row>
    <row r="21" spans="3:15">
      <c r="C21" s="92" t="s">
        <v>4</v>
      </c>
      <c r="D21" s="219"/>
      <c r="E21" s="276" t="s">
        <v>63</v>
      </c>
      <c r="F21" s="276"/>
      <c r="G21" s="276"/>
      <c r="H21" s="276"/>
      <c r="I21" s="276"/>
      <c r="J21" s="276"/>
      <c r="K21" s="276"/>
      <c r="L21" s="243"/>
      <c r="M21" s="243"/>
      <c r="O21" s="160"/>
    </row>
    <row r="22" spans="3:15">
      <c r="C22" s="93"/>
      <c r="D22" s="220"/>
      <c r="E22" s="94" t="s">
        <v>64</v>
      </c>
      <c r="F22" s="95"/>
      <c r="G22" s="94" t="s">
        <v>65</v>
      </c>
      <c r="H22" s="242"/>
      <c r="I22" s="94"/>
      <c r="J22" s="94" t="s">
        <v>4</v>
      </c>
      <c r="K22" s="95" t="s">
        <v>66</v>
      </c>
      <c r="L22" s="95"/>
      <c r="M22" s="95"/>
      <c r="O22" s="160"/>
    </row>
    <row r="23" spans="3:15">
      <c r="C23" s="93"/>
      <c r="D23" s="220"/>
      <c r="E23" s="96" t="s">
        <v>67</v>
      </c>
      <c r="F23" s="95"/>
      <c r="G23" s="94" t="s">
        <v>68</v>
      </c>
      <c r="H23" s="242"/>
      <c r="I23" s="94" t="s">
        <v>69</v>
      </c>
      <c r="J23" s="94" t="s">
        <v>4</v>
      </c>
      <c r="K23" s="95" t="s">
        <v>70</v>
      </c>
      <c r="L23" s="95"/>
      <c r="M23" s="95" t="s">
        <v>71</v>
      </c>
      <c r="O23" s="160"/>
    </row>
    <row r="24" spans="3:15">
      <c r="C24" s="89" t="s">
        <v>72</v>
      </c>
      <c r="D24" s="221"/>
      <c r="E24" s="97" t="s">
        <v>73</v>
      </c>
      <c r="F24" s="99"/>
      <c r="G24" s="97" t="s">
        <v>67</v>
      </c>
      <c r="H24" s="99"/>
      <c r="I24" s="22" t="s">
        <v>74</v>
      </c>
      <c r="J24" s="98" t="s">
        <v>4</v>
      </c>
      <c r="K24" s="97" t="s">
        <v>75</v>
      </c>
      <c r="L24" s="99"/>
      <c r="M24" s="97" t="s">
        <v>76</v>
      </c>
      <c r="O24" s="160"/>
    </row>
    <row r="25" spans="3:15">
      <c r="C25" s="71" t="s">
        <v>285</v>
      </c>
      <c r="D25" s="71"/>
      <c r="E25" s="102">
        <v>138.5</v>
      </c>
      <c r="F25" s="102">
        <v>0</v>
      </c>
      <c r="G25" s="102">
        <v>850.1</v>
      </c>
      <c r="H25" s="102">
        <v>0</v>
      </c>
      <c r="I25" s="102">
        <v>-257.20000000000022</v>
      </c>
      <c r="J25" s="102">
        <v>0</v>
      </c>
      <c r="K25" s="102">
        <v>-9.6000000000000014</v>
      </c>
      <c r="L25" s="101"/>
      <c r="M25" s="101">
        <v>721.79999999999984</v>
      </c>
      <c r="O25" s="160"/>
    </row>
    <row r="26" spans="3:15">
      <c r="C26" s="67" t="s">
        <v>77</v>
      </c>
      <c r="D26" s="10"/>
      <c r="E26" s="104">
        <v>0</v>
      </c>
      <c r="F26" s="104"/>
      <c r="G26" s="104">
        <v>0</v>
      </c>
      <c r="H26" s="104"/>
      <c r="I26" s="104">
        <v>-71.667136419999963</v>
      </c>
      <c r="J26" s="104"/>
      <c r="K26" s="104">
        <v>0</v>
      </c>
      <c r="L26" s="104"/>
      <c r="M26" s="104">
        <v>-71.667136419999963</v>
      </c>
      <c r="O26" s="160"/>
    </row>
    <row r="27" spans="3:15">
      <c r="C27" s="67" t="s">
        <v>78</v>
      </c>
      <c r="D27" s="10"/>
      <c r="E27" s="104">
        <v>0</v>
      </c>
      <c r="F27" s="104"/>
      <c r="G27" s="104">
        <v>0</v>
      </c>
      <c r="H27" s="104"/>
      <c r="I27" s="104">
        <v>-8.1</v>
      </c>
      <c r="J27" s="104"/>
      <c r="K27" s="104">
        <v>2.2000000000000002</v>
      </c>
      <c r="L27" s="104"/>
      <c r="M27" s="104">
        <v>-5.8999999999999995</v>
      </c>
      <c r="O27" s="160"/>
    </row>
    <row r="28" spans="3:15">
      <c r="C28" s="59" t="s">
        <v>79</v>
      </c>
      <c r="D28" s="10"/>
      <c r="E28" s="104">
        <v>0</v>
      </c>
      <c r="F28" s="104"/>
      <c r="G28" s="104">
        <v>3.4</v>
      </c>
      <c r="H28" s="104" t="s">
        <v>4</v>
      </c>
      <c r="I28" s="104">
        <v>0</v>
      </c>
      <c r="J28" s="104"/>
      <c r="K28" s="104">
        <v>0</v>
      </c>
      <c r="L28" s="104"/>
      <c r="M28" s="104">
        <v>3.4</v>
      </c>
      <c r="O28" s="160"/>
    </row>
    <row r="29" spans="3:15">
      <c r="C29" s="59" t="s">
        <v>80</v>
      </c>
      <c r="D29" s="10"/>
      <c r="E29" s="104">
        <v>0</v>
      </c>
      <c r="F29" s="104">
        <v>0</v>
      </c>
      <c r="G29" s="104">
        <v>-1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-1</v>
      </c>
      <c r="O29" s="160"/>
    </row>
    <row r="30" spans="3:15">
      <c r="C30" s="59" t="s">
        <v>275</v>
      </c>
      <c r="D30" s="10"/>
      <c r="E30" s="104">
        <v>0</v>
      </c>
      <c r="F30" s="104"/>
      <c r="G30" s="104">
        <v>0</v>
      </c>
      <c r="H30" s="222"/>
      <c r="I30" s="104">
        <v>-9.5</v>
      </c>
      <c r="J30" s="222"/>
      <c r="K30" s="104">
        <v>0</v>
      </c>
      <c r="L30" s="100"/>
      <c r="M30" s="104">
        <v>-9.5</v>
      </c>
      <c r="O30" s="160"/>
    </row>
    <row r="31" spans="3:15">
      <c r="C31" s="62" t="s">
        <v>273</v>
      </c>
      <c r="D31" s="71"/>
      <c r="E31" s="105">
        <v>138.5</v>
      </c>
      <c r="F31" s="105"/>
      <c r="G31" s="105">
        <v>852.5</v>
      </c>
      <c r="H31" s="105"/>
      <c r="I31" s="105">
        <v>-346.4671364200002</v>
      </c>
      <c r="J31" s="105"/>
      <c r="K31" s="105">
        <v>-7.4000000000000012</v>
      </c>
      <c r="L31" s="105"/>
      <c r="M31" s="105">
        <v>637.13286357999982</v>
      </c>
      <c r="O31" s="160"/>
    </row>
    <row r="32" spans="3:15">
      <c r="O32" s="160"/>
    </row>
    <row r="33" spans="15:15">
      <c r="O33" s="160"/>
    </row>
    <row r="34" spans="15:15">
      <c r="O34" s="160"/>
    </row>
    <row r="35" spans="15:15">
      <c r="O35" s="160"/>
    </row>
  </sheetData>
  <mergeCells count="3">
    <mergeCell ref="E21:K21"/>
    <mergeCell ref="C2:M2"/>
    <mergeCell ref="E7:K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9" tint="0.39997558519241921"/>
  </sheetPr>
  <dimension ref="A1:U63"/>
  <sheetViews>
    <sheetView showGridLines="0" zoomScaleNormal="100" workbookViewId="0">
      <selection activeCell="C2" sqref="C2:I2"/>
    </sheetView>
  </sheetViews>
  <sheetFormatPr defaultRowHeight="15"/>
  <cols>
    <col min="3" max="3" width="97.7109375" customWidth="1"/>
    <col min="4" max="4" width="1.7109375" customWidth="1"/>
    <col min="5" max="5" width="5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2" width="10.7109375" customWidth="1"/>
    <col min="14" max="16" width="9.140625" style="8"/>
    <col min="17" max="17" width="9.5703125" style="8" bestFit="1" customWidth="1"/>
    <col min="18" max="21" width="9.140625" style="8"/>
  </cols>
  <sheetData>
    <row r="1" spans="3:21" ht="12" customHeight="1">
      <c r="K1" s="160"/>
      <c r="L1" s="8"/>
      <c r="M1" s="8"/>
      <c r="T1"/>
      <c r="U1"/>
    </row>
    <row r="2" spans="3:21" ht="18.75" customHeight="1">
      <c r="C2" s="277" t="s">
        <v>127</v>
      </c>
      <c r="D2" s="277"/>
      <c r="E2" s="277"/>
      <c r="F2" s="277"/>
      <c r="G2" s="277"/>
      <c r="H2" s="277"/>
      <c r="I2" s="277"/>
      <c r="K2" s="160"/>
      <c r="L2" s="8"/>
      <c r="M2" s="8"/>
      <c r="P2" s="265"/>
      <c r="T2"/>
      <c r="U2"/>
    </row>
    <row r="3" spans="3:21" ht="12" customHeight="1" thickBot="1">
      <c r="C3" s="17"/>
      <c r="D3" s="17"/>
      <c r="E3" s="17"/>
      <c r="F3" s="18"/>
      <c r="G3" s="19"/>
      <c r="H3" s="24"/>
      <c r="I3" s="23"/>
      <c r="K3" s="160"/>
      <c r="L3" s="8"/>
      <c r="M3" s="8"/>
      <c r="T3"/>
      <c r="U3"/>
    </row>
    <row r="4" spans="3:21" ht="12" customHeight="1">
      <c r="C4" s="23"/>
      <c r="D4" s="73"/>
      <c r="E4" s="23"/>
      <c r="F4" s="73"/>
      <c r="G4" s="74" t="s">
        <v>0</v>
      </c>
      <c r="H4" s="244"/>
      <c r="I4" s="74" t="s">
        <v>0</v>
      </c>
      <c r="K4" s="160"/>
      <c r="L4" s="256"/>
      <c r="M4" s="8"/>
      <c r="T4"/>
      <c r="U4"/>
    </row>
    <row r="5" spans="3:21" ht="12" customHeight="1">
      <c r="C5" s="252" t="s">
        <v>9</v>
      </c>
      <c r="D5" s="73"/>
      <c r="E5" s="251" t="s">
        <v>10</v>
      </c>
      <c r="F5" s="73"/>
      <c r="G5" s="245">
        <v>2019</v>
      </c>
      <c r="H5" s="26"/>
      <c r="I5" s="245">
        <v>2018</v>
      </c>
      <c r="K5" s="160"/>
      <c r="L5" s="8"/>
      <c r="M5" s="8"/>
      <c r="T5"/>
      <c r="U5"/>
    </row>
    <row r="6" spans="3:21" ht="12" customHeight="1">
      <c r="C6" s="23"/>
      <c r="D6" s="73"/>
      <c r="E6" s="23"/>
      <c r="F6" s="73"/>
      <c r="G6" s="26"/>
      <c r="H6" s="77"/>
      <c r="I6" s="77"/>
      <c r="K6" s="160"/>
      <c r="L6" s="8"/>
      <c r="M6" s="8"/>
      <c r="T6"/>
      <c r="U6"/>
    </row>
    <row r="7" spans="3:21" ht="12" customHeight="1">
      <c r="C7" s="108" t="s">
        <v>38</v>
      </c>
      <c r="D7" s="133"/>
      <c r="E7" s="134"/>
      <c r="F7" s="75"/>
      <c r="G7" s="76"/>
      <c r="H7" s="79"/>
      <c r="I7" s="77"/>
      <c r="K7" s="160"/>
      <c r="L7" s="8"/>
      <c r="M7" s="8"/>
      <c r="T7"/>
      <c r="U7"/>
    </row>
    <row r="8" spans="3:21" ht="12" customHeight="1">
      <c r="C8" s="77" t="s">
        <v>39</v>
      </c>
      <c r="D8" s="79"/>
      <c r="E8" s="135">
        <v>11</v>
      </c>
      <c r="F8" s="78"/>
      <c r="G8" s="31">
        <v>40.6</v>
      </c>
      <c r="H8" s="145"/>
      <c r="I8" s="31">
        <v>74.5</v>
      </c>
      <c r="K8" s="160"/>
      <c r="L8" s="8"/>
      <c r="M8" s="31"/>
      <c r="O8" s="259"/>
      <c r="P8" s="259"/>
      <c r="T8"/>
      <c r="U8"/>
    </row>
    <row r="9" spans="3:21" ht="12" customHeight="1">
      <c r="C9" s="78" t="s">
        <v>40</v>
      </c>
      <c r="D9" s="79"/>
      <c r="E9" s="135">
        <v>11</v>
      </c>
      <c r="F9" s="78"/>
      <c r="G9" s="31">
        <v>4.2</v>
      </c>
      <c r="H9" s="145"/>
      <c r="I9" s="31">
        <v>4.3</v>
      </c>
      <c r="K9" s="160"/>
      <c r="L9" s="8"/>
      <c r="M9" s="31"/>
      <c r="O9" s="259"/>
      <c r="P9" s="259"/>
      <c r="T9"/>
      <c r="U9"/>
    </row>
    <row r="10" spans="3:21" ht="12" customHeight="1">
      <c r="C10" s="78" t="s">
        <v>41</v>
      </c>
      <c r="D10" s="79"/>
      <c r="E10" s="26"/>
      <c r="F10" s="78"/>
      <c r="G10" s="31">
        <v>191.1</v>
      </c>
      <c r="H10" s="145"/>
      <c r="I10" s="31">
        <v>160.30000000000001</v>
      </c>
      <c r="K10" s="165"/>
      <c r="L10" s="8"/>
      <c r="M10" s="31"/>
      <c r="O10" s="259"/>
      <c r="P10" s="259"/>
      <c r="T10"/>
      <c r="U10"/>
    </row>
    <row r="11" spans="3:21" ht="12" customHeight="1">
      <c r="C11" s="78" t="s">
        <v>42</v>
      </c>
      <c r="D11" s="79"/>
      <c r="E11" s="26"/>
      <c r="F11" s="78"/>
      <c r="G11" s="31">
        <v>118.5</v>
      </c>
      <c r="H11" s="145"/>
      <c r="I11" s="31">
        <v>61.1</v>
      </c>
      <c r="K11" s="160"/>
      <c r="L11" s="8"/>
      <c r="M11" s="31"/>
      <c r="O11" s="259"/>
      <c r="P11" s="259"/>
      <c r="T11" s="226"/>
      <c r="U11"/>
    </row>
    <row r="12" spans="3:21" ht="12" customHeight="1">
      <c r="C12" s="79" t="s">
        <v>43</v>
      </c>
      <c r="D12" s="79"/>
      <c r="E12" s="26"/>
      <c r="F12" s="78"/>
      <c r="G12" s="31">
        <v>71.7</v>
      </c>
      <c r="H12" s="145"/>
      <c r="I12" s="31">
        <v>64.8</v>
      </c>
      <c r="K12" s="160"/>
      <c r="L12" s="8"/>
      <c r="M12" s="31"/>
      <c r="O12" s="259"/>
      <c r="P12" s="259"/>
      <c r="T12" s="226"/>
      <c r="U12"/>
    </row>
    <row r="13" spans="3:21" ht="12" customHeight="1">
      <c r="C13" s="80" t="s">
        <v>233</v>
      </c>
      <c r="D13" s="77"/>
      <c r="E13" s="26"/>
      <c r="F13" s="73"/>
      <c r="G13" s="40">
        <f>SUM(G8:G12)</f>
        <v>426.09999999999997</v>
      </c>
      <c r="H13" s="145"/>
      <c r="I13" s="40">
        <v>365.00000000000006</v>
      </c>
      <c r="K13" s="160"/>
      <c r="L13" s="8"/>
      <c r="M13" s="31"/>
      <c r="O13" s="259"/>
      <c r="P13" s="259"/>
      <c r="T13" s="226"/>
      <c r="U13"/>
    </row>
    <row r="14" spans="3:21" ht="12" customHeight="1">
      <c r="C14" s="77" t="s">
        <v>44</v>
      </c>
      <c r="D14" s="79"/>
      <c r="E14" s="26">
        <v>9</v>
      </c>
      <c r="F14" s="78"/>
      <c r="G14" s="31">
        <v>1132.4000000000001</v>
      </c>
      <c r="H14" s="145"/>
      <c r="I14" s="31">
        <v>1062.2</v>
      </c>
      <c r="K14" s="160"/>
      <c r="L14" s="8"/>
      <c r="M14" s="31"/>
      <c r="O14" s="259"/>
      <c r="P14" s="259"/>
      <c r="T14"/>
      <c r="U14"/>
    </row>
    <row r="15" spans="3:21" ht="12" customHeight="1">
      <c r="C15" s="77" t="s">
        <v>45</v>
      </c>
      <c r="D15" s="79"/>
      <c r="E15" s="26">
        <v>10</v>
      </c>
      <c r="F15" s="78"/>
      <c r="G15" s="31">
        <v>558.6</v>
      </c>
      <c r="H15" s="145"/>
      <c r="I15" s="31">
        <v>654.6</v>
      </c>
      <c r="K15" s="160"/>
      <c r="L15" s="8"/>
      <c r="M15" s="31"/>
      <c r="O15" s="259"/>
      <c r="P15" s="259"/>
      <c r="T15"/>
      <c r="U15"/>
    </row>
    <row r="16" spans="3:21" ht="12" customHeight="1">
      <c r="C16" s="77" t="s">
        <v>40</v>
      </c>
      <c r="D16" s="79"/>
      <c r="E16" s="135">
        <v>11</v>
      </c>
      <c r="F16" s="78"/>
      <c r="G16" s="31">
        <v>38.799999999999997</v>
      </c>
      <c r="H16" s="145"/>
      <c r="I16" s="31">
        <v>38.9</v>
      </c>
      <c r="K16" s="160"/>
      <c r="L16" s="8"/>
      <c r="M16" s="31"/>
      <c r="O16" s="259"/>
      <c r="P16" s="259"/>
      <c r="T16"/>
      <c r="U16"/>
    </row>
    <row r="17" spans="1:21" ht="12" customHeight="1">
      <c r="C17" s="77" t="s">
        <v>199</v>
      </c>
      <c r="D17" s="79"/>
      <c r="E17" s="26"/>
      <c r="F17" s="78"/>
      <c r="G17" s="31">
        <v>44.6</v>
      </c>
      <c r="H17" s="145"/>
      <c r="I17" s="31">
        <v>66.599999999999994</v>
      </c>
      <c r="K17" s="160"/>
      <c r="L17" s="8"/>
      <c r="M17" s="31"/>
      <c r="O17" s="259"/>
      <c r="P17" s="259"/>
      <c r="T17" s="226"/>
      <c r="U17"/>
    </row>
    <row r="18" spans="1:21" ht="12" customHeight="1">
      <c r="C18" s="82" t="s">
        <v>46</v>
      </c>
      <c r="D18" s="79"/>
      <c r="E18" s="26"/>
      <c r="F18" s="78"/>
      <c r="G18" s="31">
        <v>101.2</v>
      </c>
      <c r="H18" s="145"/>
      <c r="I18" s="31">
        <v>106.7</v>
      </c>
      <c r="K18" s="160"/>
      <c r="L18" s="8"/>
      <c r="M18" s="31"/>
      <c r="O18" s="259"/>
      <c r="P18" s="259"/>
      <c r="T18" s="226"/>
      <c r="U18"/>
    </row>
    <row r="19" spans="1:21" ht="12" customHeight="1">
      <c r="C19" s="80" t="s">
        <v>234</v>
      </c>
      <c r="D19" s="77"/>
      <c r="E19" s="26"/>
      <c r="F19" s="73"/>
      <c r="G19" s="40">
        <f>SUM(G14:G18)</f>
        <v>1875.6</v>
      </c>
      <c r="H19" s="145"/>
      <c r="I19" s="40">
        <v>1929.0000000000002</v>
      </c>
      <c r="K19" s="160"/>
      <c r="L19" s="8"/>
      <c r="M19" s="31"/>
      <c r="O19" s="259"/>
      <c r="P19" s="259"/>
      <c r="T19"/>
      <c r="U19"/>
    </row>
    <row r="20" spans="1:21" ht="12" customHeight="1">
      <c r="C20" s="77"/>
      <c r="D20" s="77"/>
      <c r="E20" s="26"/>
      <c r="F20" s="77"/>
      <c r="G20" s="31"/>
      <c r="H20" s="146"/>
      <c r="I20" s="31"/>
      <c r="K20" s="160"/>
      <c r="L20" s="8"/>
      <c r="M20" s="31"/>
      <c r="O20" s="259"/>
      <c r="P20" s="259"/>
      <c r="T20"/>
      <c r="U20"/>
    </row>
    <row r="21" spans="1:21" ht="12" customHeight="1">
      <c r="C21" s="80" t="s">
        <v>47</v>
      </c>
      <c r="D21" s="77"/>
      <c r="E21" s="26">
        <v>9</v>
      </c>
      <c r="F21" s="73"/>
      <c r="G21" s="40">
        <v>0</v>
      </c>
      <c r="H21" s="145"/>
      <c r="I21" s="40">
        <v>90.8</v>
      </c>
      <c r="K21" s="160"/>
      <c r="L21" s="8"/>
      <c r="M21" s="31"/>
      <c r="O21" s="259"/>
      <c r="P21" s="259"/>
      <c r="T21"/>
      <c r="U21"/>
    </row>
    <row r="22" spans="1:21" ht="12" customHeight="1">
      <c r="C22" s="81"/>
      <c r="D22" s="77"/>
      <c r="E22" s="26"/>
      <c r="F22" s="73"/>
      <c r="G22" s="31"/>
      <c r="H22" s="145"/>
      <c r="I22" s="31"/>
      <c r="K22" s="160"/>
      <c r="L22" s="8"/>
      <c r="M22" s="31"/>
      <c r="O22" s="259"/>
      <c r="P22" s="259"/>
      <c r="T22"/>
      <c r="U22"/>
    </row>
    <row r="23" spans="1:21" ht="12" customHeight="1">
      <c r="C23" s="250" t="s">
        <v>81</v>
      </c>
      <c r="D23" s="136"/>
      <c r="E23" s="134"/>
      <c r="F23" s="83"/>
      <c r="G23" s="249">
        <f>+G21+G19+G13</f>
        <v>2301.6999999999998</v>
      </c>
      <c r="H23" s="147"/>
      <c r="I23" s="249">
        <v>2384.8000000000002</v>
      </c>
      <c r="K23" s="160"/>
      <c r="L23" s="8"/>
      <c r="M23" s="42"/>
      <c r="O23" s="259"/>
      <c r="P23" s="259"/>
      <c r="T23"/>
      <c r="U23"/>
    </row>
    <row r="24" spans="1:21" ht="12" customHeight="1">
      <c r="C24" s="77"/>
      <c r="D24" s="79"/>
      <c r="E24" s="26"/>
      <c r="F24" s="78"/>
      <c r="G24" s="84"/>
      <c r="H24" s="145"/>
      <c r="I24" s="84"/>
      <c r="K24" s="160"/>
      <c r="L24" s="8"/>
      <c r="M24" s="266"/>
      <c r="O24" s="259"/>
      <c r="P24" s="259"/>
      <c r="T24"/>
      <c r="U24"/>
    </row>
    <row r="25" spans="1:21" ht="12" customHeight="1">
      <c r="C25" s="109" t="s">
        <v>48</v>
      </c>
      <c r="D25" s="79"/>
      <c r="E25" s="137"/>
      <c r="F25" s="78"/>
      <c r="G25" s="37"/>
      <c r="H25" s="145"/>
      <c r="I25" s="37"/>
      <c r="K25" s="160"/>
      <c r="L25" s="8"/>
      <c r="M25" s="31"/>
      <c r="O25" s="259"/>
      <c r="P25" s="259"/>
      <c r="T25"/>
      <c r="U25"/>
    </row>
    <row r="26" spans="1:21" ht="12" customHeight="1">
      <c r="A26" s="7"/>
      <c r="C26" s="79" t="s">
        <v>244</v>
      </c>
      <c r="D26" s="79"/>
      <c r="E26" s="138">
        <v>11</v>
      </c>
      <c r="F26" s="78"/>
      <c r="G26" s="37">
        <v>443.2</v>
      </c>
      <c r="H26" s="145"/>
      <c r="I26" s="37">
        <v>51.2</v>
      </c>
      <c r="K26" s="160"/>
      <c r="L26" s="8"/>
      <c r="M26" s="31"/>
      <c r="O26" s="259"/>
      <c r="P26" s="259"/>
      <c r="T26"/>
      <c r="U26"/>
    </row>
    <row r="27" spans="1:21" ht="12" customHeight="1">
      <c r="A27" s="7"/>
      <c r="C27" s="79" t="s">
        <v>207</v>
      </c>
      <c r="D27" s="79"/>
      <c r="E27" s="138">
        <v>11</v>
      </c>
      <c r="F27" s="78"/>
      <c r="G27" s="37">
        <v>46.1</v>
      </c>
      <c r="H27" s="145"/>
      <c r="I27" s="37">
        <v>3.2</v>
      </c>
      <c r="K27" s="160"/>
      <c r="L27" s="8"/>
      <c r="M27" s="31"/>
      <c r="O27" s="259"/>
      <c r="P27" s="259"/>
      <c r="T27"/>
      <c r="U27"/>
    </row>
    <row r="28" spans="1:21" ht="12" customHeight="1">
      <c r="A28" s="7"/>
      <c r="C28" s="78" t="s">
        <v>49</v>
      </c>
      <c r="D28" s="79"/>
      <c r="E28" s="137"/>
      <c r="F28" s="78"/>
      <c r="G28" s="37">
        <v>56.1</v>
      </c>
      <c r="H28" s="145"/>
      <c r="I28" s="37">
        <v>67</v>
      </c>
      <c r="K28" s="160"/>
      <c r="L28" s="8"/>
      <c r="M28" s="31"/>
      <c r="O28" s="259"/>
      <c r="P28" s="259"/>
      <c r="T28"/>
      <c r="U28"/>
    </row>
    <row r="29" spans="1:21" ht="12" customHeight="1">
      <c r="C29" s="78" t="s">
        <v>50</v>
      </c>
      <c r="D29" s="79"/>
      <c r="E29" s="137"/>
      <c r="F29" s="78"/>
      <c r="G29" s="37">
        <v>128.20000000000002</v>
      </c>
      <c r="H29" s="145"/>
      <c r="I29" s="37">
        <v>110.6</v>
      </c>
      <c r="K29" s="160"/>
      <c r="L29" s="8"/>
      <c r="M29" s="31"/>
      <c r="O29" s="259"/>
      <c r="P29" s="259"/>
      <c r="T29"/>
      <c r="U29"/>
    </row>
    <row r="30" spans="1:21" ht="12" customHeight="1">
      <c r="C30" s="79" t="s">
        <v>51</v>
      </c>
      <c r="D30" s="79"/>
      <c r="E30" s="137"/>
      <c r="F30" s="79"/>
      <c r="G30" s="37">
        <v>123.9</v>
      </c>
      <c r="H30" s="145"/>
      <c r="I30" s="37">
        <v>160.6</v>
      </c>
      <c r="K30" s="160"/>
      <c r="L30" s="8"/>
      <c r="M30" s="31"/>
      <c r="O30" s="259"/>
      <c r="P30" s="259"/>
      <c r="S30" s="257"/>
      <c r="T30"/>
      <c r="U30"/>
    </row>
    <row r="31" spans="1:21" ht="12" customHeight="1">
      <c r="C31" s="73" t="s">
        <v>52</v>
      </c>
      <c r="D31" s="77"/>
      <c r="E31" s="26"/>
      <c r="F31" s="73"/>
      <c r="G31" s="31">
        <v>24.6</v>
      </c>
      <c r="H31" s="145"/>
      <c r="I31" s="31">
        <v>32.5</v>
      </c>
      <c r="K31" s="160"/>
      <c r="L31" s="8"/>
      <c r="M31" s="31"/>
      <c r="O31" s="259"/>
      <c r="P31" s="259"/>
      <c r="T31"/>
      <c r="U31"/>
    </row>
    <row r="32" spans="1:21" ht="12" customHeight="1">
      <c r="C32" s="81" t="s">
        <v>235</v>
      </c>
      <c r="D32" s="79"/>
      <c r="E32" s="26"/>
      <c r="F32" s="78"/>
      <c r="G32" s="40">
        <f>SUM(G26:G31)</f>
        <v>822.1</v>
      </c>
      <c r="H32" s="145"/>
      <c r="I32" s="40">
        <v>425.1</v>
      </c>
      <c r="K32" s="160"/>
      <c r="L32" s="8"/>
      <c r="M32" s="31"/>
      <c r="O32" s="259"/>
      <c r="P32" s="259"/>
      <c r="T32"/>
      <c r="U32"/>
    </row>
    <row r="33" spans="3:21" ht="12" customHeight="1">
      <c r="C33" s="79" t="s">
        <v>244</v>
      </c>
      <c r="D33" s="79"/>
      <c r="E33" s="135">
        <v>11</v>
      </c>
      <c r="F33" s="78"/>
      <c r="G33" s="37">
        <v>641.20000000000005</v>
      </c>
      <c r="H33" s="37"/>
      <c r="I33" s="37">
        <v>1164.7</v>
      </c>
      <c r="K33" s="160"/>
      <c r="L33" s="8"/>
      <c r="M33" s="31"/>
      <c r="O33" s="259"/>
      <c r="P33" s="259"/>
      <c r="T33"/>
      <c r="U33"/>
    </row>
    <row r="34" spans="3:21" ht="12" customHeight="1">
      <c r="C34" s="79" t="s">
        <v>207</v>
      </c>
      <c r="E34" s="135">
        <v>11</v>
      </c>
      <c r="G34" s="37">
        <v>151</v>
      </c>
      <c r="H34" s="37"/>
      <c r="I34" s="37">
        <v>0</v>
      </c>
      <c r="K34" s="160"/>
      <c r="L34" s="8"/>
      <c r="M34" s="31"/>
      <c r="O34" s="259"/>
      <c r="P34" s="259"/>
      <c r="T34"/>
      <c r="U34"/>
    </row>
    <row r="35" spans="3:21" ht="12" customHeight="1">
      <c r="C35" s="79" t="s">
        <v>53</v>
      </c>
      <c r="D35" s="79"/>
      <c r="E35" s="26"/>
      <c r="F35" s="78"/>
      <c r="G35" s="37">
        <v>0.1</v>
      </c>
      <c r="H35" s="145"/>
      <c r="I35" s="37">
        <v>0.8</v>
      </c>
      <c r="K35" s="160"/>
      <c r="L35" s="8"/>
      <c r="M35" s="31"/>
      <c r="O35" s="259"/>
      <c r="P35" s="259"/>
      <c r="T35"/>
      <c r="U35"/>
    </row>
    <row r="36" spans="3:21" ht="12" customHeight="1">
      <c r="C36" s="78" t="s">
        <v>200</v>
      </c>
      <c r="D36" s="79"/>
      <c r="E36" s="26"/>
      <c r="F36" s="78"/>
      <c r="G36" s="37">
        <v>50.2</v>
      </c>
      <c r="H36" s="145"/>
      <c r="I36" s="37">
        <v>72.400000000000006</v>
      </c>
      <c r="K36" s="160"/>
      <c r="L36" s="8"/>
      <c r="M36" s="31"/>
      <c r="O36" s="259"/>
      <c r="P36" s="259"/>
      <c r="T36"/>
      <c r="U36"/>
    </row>
    <row r="37" spans="3:21" ht="12" customHeight="1">
      <c r="C37" s="80" t="s">
        <v>236</v>
      </c>
      <c r="D37" s="79"/>
      <c r="E37" s="26"/>
      <c r="F37" s="78"/>
      <c r="G37" s="40">
        <f>SUM(G33:G36)</f>
        <v>842.50000000000011</v>
      </c>
      <c r="H37" s="145"/>
      <c r="I37" s="40">
        <v>1237.9000000000001</v>
      </c>
      <c r="K37" s="160"/>
      <c r="L37" s="8"/>
      <c r="M37" s="31"/>
      <c r="O37" s="259"/>
      <c r="P37" s="259"/>
      <c r="T37"/>
      <c r="U37"/>
    </row>
    <row r="38" spans="3:21" ht="12" customHeight="1">
      <c r="C38" s="73"/>
      <c r="D38" s="79"/>
      <c r="E38" s="26"/>
      <c r="F38" s="78"/>
      <c r="G38" s="31"/>
      <c r="H38" s="145"/>
      <c r="I38" s="31"/>
      <c r="K38" s="160"/>
      <c r="L38" s="8"/>
      <c r="M38" s="31"/>
      <c r="O38" s="259"/>
      <c r="P38" s="259"/>
      <c r="T38"/>
      <c r="U38"/>
    </row>
    <row r="39" spans="3:21" ht="12" customHeight="1">
      <c r="C39" s="77" t="s">
        <v>54</v>
      </c>
      <c r="D39" s="79"/>
      <c r="E39" s="26"/>
      <c r="F39" s="78"/>
      <c r="K39" s="160"/>
      <c r="L39" s="8"/>
      <c r="M39" s="8"/>
      <c r="O39" s="259"/>
      <c r="P39" s="259"/>
      <c r="T39"/>
      <c r="U39"/>
    </row>
    <row r="40" spans="3:21" ht="12" customHeight="1">
      <c r="C40" s="77" t="s">
        <v>55</v>
      </c>
      <c r="D40" s="79"/>
      <c r="E40" s="26"/>
      <c r="F40" s="78"/>
      <c r="G40" s="31">
        <v>138.5</v>
      </c>
      <c r="H40" s="145"/>
      <c r="I40" s="31">
        <v>138.5</v>
      </c>
      <c r="K40" s="160"/>
      <c r="L40" s="8"/>
      <c r="M40" s="31"/>
      <c r="O40" s="259"/>
      <c r="P40" s="259"/>
      <c r="T40"/>
      <c r="U40"/>
    </row>
    <row r="41" spans="3:21" ht="12" customHeight="1">
      <c r="C41" s="82" t="s">
        <v>56</v>
      </c>
      <c r="D41" s="79"/>
      <c r="E41" s="26"/>
      <c r="F41" s="79"/>
      <c r="G41" s="32">
        <v>852.5</v>
      </c>
      <c r="H41" s="145"/>
      <c r="I41" s="32">
        <v>850.1</v>
      </c>
      <c r="K41" s="160"/>
      <c r="L41" s="8"/>
      <c r="M41" s="31"/>
      <c r="O41" s="259"/>
      <c r="P41" s="259"/>
      <c r="T41"/>
      <c r="U41"/>
    </row>
    <row r="42" spans="3:21" ht="12" customHeight="1">
      <c r="C42" s="77" t="s">
        <v>57</v>
      </c>
      <c r="D42" s="79"/>
      <c r="E42" s="26"/>
      <c r="F42" s="79"/>
      <c r="G42" s="31">
        <f>SUM(G40:G41)</f>
        <v>991</v>
      </c>
      <c r="H42" s="145"/>
      <c r="I42" s="31">
        <v>988.6</v>
      </c>
      <c r="K42" s="160"/>
      <c r="L42" s="8"/>
      <c r="M42" s="31"/>
      <c r="O42" s="259"/>
      <c r="P42" s="259"/>
      <c r="T42"/>
      <c r="U42"/>
    </row>
    <row r="43" spans="3:21" ht="12" customHeight="1">
      <c r="C43" s="77" t="s">
        <v>58</v>
      </c>
      <c r="D43" s="79"/>
      <c r="E43" s="26"/>
      <c r="F43" s="79"/>
      <c r="G43" s="31">
        <v>-346.4671364200002</v>
      </c>
      <c r="H43" s="145"/>
      <c r="I43" s="31">
        <v>-257.20000000000022</v>
      </c>
      <c r="K43" s="160"/>
      <c r="L43" s="8"/>
      <c r="M43" s="31"/>
      <c r="O43" s="259"/>
      <c r="P43" s="259"/>
      <c r="T43"/>
      <c r="U43"/>
    </row>
    <row r="44" spans="3:21" ht="12" customHeight="1">
      <c r="C44" s="77" t="s">
        <v>59</v>
      </c>
      <c r="D44" s="79"/>
      <c r="E44" s="26"/>
      <c r="F44" s="79"/>
      <c r="G44" s="31">
        <v>-7.4000000000000012</v>
      </c>
      <c r="H44" s="145"/>
      <c r="I44" s="31">
        <v>-9.6000000000000014</v>
      </c>
      <c r="K44" s="160"/>
      <c r="L44" s="8"/>
      <c r="M44" s="31"/>
      <c r="O44" s="259"/>
      <c r="P44" s="259"/>
      <c r="T44"/>
      <c r="U44"/>
    </row>
    <row r="45" spans="3:21" ht="12" customHeight="1">
      <c r="C45" s="81" t="s">
        <v>237</v>
      </c>
      <c r="D45" s="79"/>
      <c r="E45" s="135"/>
      <c r="F45" s="78"/>
      <c r="G45" s="40">
        <f>SUM(G42:G44)</f>
        <v>637.13286357999982</v>
      </c>
      <c r="H45" s="79"/>
      <c r="I45" s="40">
        <v>721.79999999999984</v>
      </c>
      <c r="K45" s="160"/>
      <c r="L45" s="8"/>
      <c r="M45" s="31"/>
      <c r="O45" s="259"/>
      <c r="P45" s="259"/>
      <c r="T45"/>
      <c r="U45"/>
    </row>
    <row r="46" spans="3:21" ht="12" customHeight="1">
      <c r="C46" s="250" t="s">
        <v>169</v>
      </c>
      <c r="D46" s="136"/>
      <c r="E46" s="134"/>
      <c r="F46" s="83"/>
      <c r="G46" s="249">
        <f>+G45+G37+G32</f>
        <v>2301.73286358</v>
      </c>
      <c r="H46" s="147"/>
      <c r="I46" s="249">
        <v>2384.7999999999997</v>
      </c>
      <c r="K46" s="160"/>
      <c r="L46" s="8"/>
      <c r="M46" s="42"/>
      <c r="O46" s="259"/>
      <c r="P46" s="259"/>
      <c r="T46"/>
      <c r="U46"/>
    </row>
    <row r="47" spans="3:21" ht="12" customHeight="1">
      <c r="C47" s="144"/>
      <c r="D47" s="148"/>
      <c r="E47" s="148"/>
      <c r="F47" s="144"/>
      <c r="G47" s="144"/>
      <c r="H47" s="144"/>
      <c r="I47" s="144"/>
      <c r="K47" s="160"/>
      <c r="L47" s="8"/>
      <c r="M47" s="8"/>
      <c r="P47" s="259"/>
      <c r="T47"/>
      <c r="U47"/>
    </row>
    <row r="48" spans="3:21" ht="12" customHeight="1">
      <c r="C48" s="144"/>
      <c r="D48" s="148"/>
      <c r="E48" s="148"/>
      <c r="F48" s="144"/>
      <c r="G48" s="210"/>
      <c r="H48" s="211"/>
      <c r="I48" s="210"/>
      <c r="K48" s="160"/>
      <c r="L48" s="8"/>
      <c r="M48" s="8"/>
      <c r="P48" s="259"/>
      <c r="T48"/>
      <c r="U48"/>
    </row>
    <row r="49" spans="11:21" ht="12" customHeight="1">
      <c r="K49" s="160"/>
      <c r="L49" s="8"/>
      <c r="M49" s="8"/>
      <c r="P49" s="259"/>
      <c r="T49"/>
      <c r="U49"/>
    </row>
    <row r="50" spans="11:21" ht="12" customHeight="1">
      <c r="K50" s="160"/>
      <c r="L50" s="8"/>
      <c r="M50" s="8"/>
      <c r="P50" s="259"/>
      <c r="T50"/>
      <c r="U50"/>
    </row>
    <row r="51" spans="11:21" ht="12" customHeight="1">
      <c r="K51" s="160"/>
      <c r="L51" s="8"/>
      <c r="M51" s="8"/>
      <c r="T51"/>
      <c r="U51"/>
    </row>
    <row r="52" spans="11:21" ht="12" customHeight="1">
      <c r="K52" s="160"/>
      <c r="L52" s="8"/>
      <c r="M52" s="8"/>
      <c r="T52"/>
      <c r="U52"/>
    </row>
    <row r="53" spans="11:21">
      <c r="K53" s="160"/>
      <c r="L53" s="8"/>
      <c r="M53" s="8"/>
      <c r="T53"/>
      <c r="U53"/>
    </row>
    <row r="54" spans="11:21">
      <c r="K54" s="160"/>
      <c r="L54" s="8"/>
      <c r="M54" s="8"/>
      <c r="T54"/>
      <c r="U54"/>
    </row>
    <row r="55" spans="11:21">
      <c r="K55" s="160"/>
      <c r="L55" s="8"/>
      <c r="M55" s="8"/>
      <c r="T55"/>
      <c r="U55"/>
    </row>
    <row r="56" spans="11:21">
      <c r="K56" s="160"/>
      <c r="L56" s="8"/>
      <c r="M56" s="8"/>
      <c r="T56"/>
      <c r="U56"/>
    </row>
    <row r="57" spans="11:21">
      <c r="K57" s="160"/>
      <c r="L57" s="8"/>
      <c r="M57" s="8"/>
      <c r="T57"/>
      <c r="U57"/>
    </row>
    <row r="58" spans="11:21">
      <c r="K58" s="160"/>
      <c r="L58" s="8"/>
      <c r="M58" s="8"/>
      <c r="T58"/>
      <c r="U58"/>
    </row>
    <row r="59" spans="11:21">
      <c r="K59" s="160"/>
      <c r="L59" s="8"/>
      <c r="M59" s="8"/>
      <c r="T59"/>
      <c r="U59"/>
    </row>
    <row r="60" spans="11:21">
      <c r="K60" s="160"/>
      <c r="L60" s="8"/>
      <c r="M60" s="8"/>
      <c r="T60"/>
      <c r="U60"/>
    </row>
    <row r="61" spans="11:21">
      <c r="K61" s="160"/>
      <c r="L61" s="8"/>
      <c r="M61" s="8"/>
      <c r="T61"/>
      <c r="U61"/>
    </row>
    <row r="62" spans="11:21">
      <c r="K62" s="160"/>
      <c r="L62" s="8"/>
      <c r="M62" s="8"/>
      <c r="T62"/>
      <c r="U62"/>
    </row>
    <row r="63" spans="11:21">
      <c r="K63" s="160"/>
      <c r="L63" s="8"/>
      <c r="M63" s="8"/>
      <c r="T63"/>
      <c r="U63"/>
    </row>
  </sheetData>
  <mergeCells count="1">
    <mergeCell ref="C2:I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 tint="0.39997558519241921"/>
  </sheetPr>
  <dimension ref="A1:AF58"/>
  <sheetViews>
    <sheetView showGridLines="0" zoomScaleNormal="100" workbookViewId="0">
      <selection activeCell="C2" sqref="C2:K2"/>
    </sheetView>
  </sheetViews>
  <sheetFormatPr defaultRowHeight="15"/>
  <cols>
    <col min="3" max="3" width="81.7109375" customWidth="1"/>
    <col min="4" max="4" width="1.7109375" customWidth="1"/>
    <col min="5" max="5" width="10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1" width="10.7109375" customWidth="1"/>
    <col min="12" max="12" width="1.7109375" customWidth="1"/>
    <col min="13" max="13" width="10.7109375" customWidth="1"/>
  </cols>
  <sheetData>
    <row r="1" spans="1:32" s="7" customFormat="1" ht="12" customHeight="1">
      <c r="A1" s="172"/>
      <c r="M1" s="173"/>
      <c r="S1"/>
    </row>
    <row r="2" spans="1:32" s="7" customFormat="1" ht="18.75" customHeight="1">
      <c r="A2" s="172"/>
      <c r="C2" s="274" t="s">
        <v>192</v>
      </c>
      <c r="D2" s="274"/>
      <c r="E2" s="274"/>
      <c r="F2" s="274"/>
      <c r="G2" s="274"/>
      <c r="H2" s="274"/>
      <c r="I2" s="274"/>
      <c r="J2" s="274"/>
      <c r="K2" s="274"/>
      <c r="M2" s="173"/>
    </row>
    <row r="3" spans="1:32" ht="12" customHeight="1" thickBot="1">
      <c r="C3" s="13"/>
      <c r="D3" s="13"/>
      <c r="E3" s="13"/>
      <c r="F3" s="13"/>
      <c r="G3" s="13"/>
      <c r="H3" s="13"/>
      <c r="I3" s="13"/>
      <c r="J3" s="13"/>
      <c r="K3" s="13"/>
      <c r="M3" s="160"/>
    </row>
    <row r="4" spans="1:32" ht="12" customHeight="1">
      <c r="C4" s="20"/>
      <c r="D4" s="20"/>
      <c r="E4" s="278" t="s">
        <v>8</v>
      </c>
      <c r="F4" s="278"/>
      <c r="G4" s="278"/>
      <c r="H4" s="20"/>
      <c r="I4" s="20"/>
      <c r="J4" s="20" t="s">
        <v>129</v>
      </c>
      <c r="K4" s="20"/>
      <c r="M4" s="160"/>
    </row>
    <row r="5" spans="1:32" ht="12" customHeight="1">
      <c r="C5" s="20"/>
      <c r="D5" s="21"/>
      <c r="E5" s="273" t="s">
        <v>0</v>
      </c>
      <c r="F5" s="273"/>
      <c r="G5" s="273"/>
      <c r="H5" s="21"/>
      <c r="I5" s="22"/>
      <c r="J5" s="22" t="s">
        <v>0</v>
      </c>
      <c r="K5" s="22"/>
      <c r="M5" s="160"/>
      <c r="N5" s="234"/>
    </row>
    <row r="6" spans="1:32" ht="12" customHeight="1">
      <c r="B6" s="7"/>
      <c r="C6" s="246" t="s">
        <v>9</v>
      </c>
      <c r="D6" s="23"/>
      <c r="E6" s="247">
        <v>2019</v>
      </c>
      <c r="F6" s="248"/>
      <c r="G6" s="247">
        <v>2018</v>
      </c>
      <c r="H6" s="23"/>
      <c r="I6" s="247">
        <v>2019</v>
      </c>
      <c r="J6" s="247"/>
      <c r="K6" s="247">
        <v>2018</v>
      </c>
      <c r="M6" s="160"/>
    </row>
    <row r="7" spans="1:32" ht="12" customHeight="1">
      <c r="B7" s="7"/>
      <c r="C7" s="168" t="s">
        <v>24</v>
      </c>
      <c r="E7" s="104">
        <v>10.681199609999965</v>
      </c>
      <c r="F7" s="104"/>
      <c r="G7" s="104">
        <v>-23.499999999999986</v>
      </c>
      <c r="H7" s="104"/>
      <c r="I7" s="104">
        <v>-71.667136419999963</v>
      </c>
      <c r="J7" s="104"/>
      <c r="K7" s="104">
        <v>-87.900000000000233</v>
      </c>
      <c r="M7" s="171"/>
      <c r="U7" s="255"/>
      <c r="V7" s="255"/>
      <c r="W7" s="255"/>
      <c r="X7" s="255"/>
      <c r="Y7" s="255"/>
      <c r="Z7" s="218"/>
      <c r="AD7" s="226"/>
      <c r="AF7" s="218"/>
    </row>
    <row r="8" spans="1:32" ht="12" customHeight="1">
      <c r="B8" s="7"/>
      <c r="C8" s="169" t="s">
        <v>261</v>
      </c>
      <c r="E8" s="104">
        <v>185</v>
      </c>
      <c r="F8" s="104"/>
      <c r="G8" s="104">
        <v>145.4</v>
      </c>
      <c r="H8" s="104"/>
      <c r="I8" s="104">
        <v>553.19999999999993</v>
      </c>
      <c r="J8" s="104"/>
      <c r="K8" s="104">
        <v>504.8</v>
      </c>
      <c r="M8" s="171"/>
      <c r="U8" s="255"/>
      <c r="V8" s="255"/>
      <c r="W8" s="255"/>
      <c r="X8" s="255"/>
      <c r="Y8" s="255"/>
      <c r="Z8" s="218"/>
      <c r="AD8" s="226"/>
      <c r="AF8" s="218"/>
    </row>
    <row r="9" spans="1:32" ht="12" customHeight="1">
      <c r="B9" s="7"/>
      <c r="C9" s="169" t="s">
        <v>174</v>
      </c>
      <c r="E9" s="104">
        <v>6.4</v>
      </c>
      <c r="F9" s="104"/>
      <c r="G9" s="104">
        <v>12.9</v>
      </c>
      <c r="H9" s="104"/>
      <c r="I9" s="104">
        <v>20.100000000000001</v>
      </c>
      <c r="J9" s="104"/>
      <c r="K9" s="104">
        <v>18.899999999999999</v>
      </c>
      <c r="M9" s="171"/>
      <c r="U9" s="255"/>
      <c r="V9" s="255"/>
      <c r="W9" s="255"/>
      <c r="X9" s="255"/>
      <c r="Y9" s="255"/>
      <c r="Z9" s="218"/>
      <c r="AD9" s="226"/>
      <c r="AF9" s="218"/>
    </row>
    <row r="10" spans="1:32" ht="12" customHeight="1">
      <c r="B10" s="7"/>
      <c r="C10" s="169" t="s">
        <v>20</v>
      </c>
      <c r="E10" s="104">
        <v>16</v>
      </c>
      <c r="F10" s="104"/>
      <c r="G10" s="104">
        <v>15.7</v>
      </c>
      <c r="H10" s="104"/>
      <c r="I10" s="104">
        <v>67.5</v>
      </c>
      <c r="J10" s="104"/>
      <c r="K10" s="104">
        <v>62</v>
      </c>
      <c r="M10" s="171"/>
      <c r="U10" s="255"/>
      <c r="V10" s="255"/>
      <c r="W10" s="255"/>
      <c r="X10" s="255"/>
      <c r="Y10" s="255"/>
      <c r="Z10" s="218"/>
      <c r="AD10" s="226"/>
      <c r="AF10" s="218"/>
    </row>
    <row r="11" spans="1:32" ht="12" customHeight="1">
      <c r="B11" s="7"/>
      <c r="C11" s="169" t="s">
        <v>175</v>
      </c>
      <c r="E11" s="104">
        <v>0</v>
      </c>
      <c r="F11" s="104"/>
      <c r="G11" s="104">
        <v>0.2</v>
      </c>
      <c r="H11" s="104"/>
      <c r="I11" s="104">
        <v>-1.5</v>
      </c>
      <c r="J11" s="104"/>
      <c r="K11" s="104">
        <v>2.4</v>
      </c>
      <c r="M11" s="160"/>
      <c r="U11" s="255"/>
      <c r="V11" s="255"/>
      <c r="W11" s="255"/>
      <c r="X11" s="255"/>
      <c r="Y11" s="255"/>
      <c r="Z11" s="218"/>
      <c r="AD11" s="226"/>
      <c r="AF11" s="218"/>
    </row>
    <row r="12" spans="1:32" ht="12" customHeight="1">
      <c r="B12" s="7"/>
      <c r="C12" s="169" t="s">
        <v>176</v>
      </c>
      <c r="E12" s="104">
        <v>-8.5</v>
      </c>
      <c r="F12" s="104"/>
      <c r="G12" s="104">
        <v>-7.4</v>
      </c>
      <c r="H12" s="104"/>
      <c r="I12" s="104">
        <v>-37.200000000000003</v>
      </c>
      <c r="J12" s="104"/>
      <c r="K12" s="104">
        <v>-30</v>
      </c>
      <c r="M12" s="160"/>
      <c r="U12" s="255"/>
      <c r="V12" s="255"/>
      <c r="W12" s="255"/>
      <c r="X12" s="255"/>
      <c r="Y12" s="255"/>
      <c r="Z12" s="218"/>
      <c r="AD12" s="226"/>
      <c r="AF12" s="218"/>
    </row>
    <row r="13" spans="1:32" ht="12" customHeight="1">
      <c r="B13" s="7"/>
      <c r="C13" s="169" t="s">
        <v>177</v>
      </c>
      <c r="E13" s="104">
        <v>2.2000000000000002</v>
      </c>
      <c r="F13" s="104"/>
      <c r="G13" s="104">
        <v>0.7</v>
      </c>
      <c r="H13" s="104"/>
      <c r="I13" s="104">
        <v>1.3000000000000003</v>
      </c>
      <c r="J13" s="104"/>
      <c r="K13" s="104">
        <v>-1.2</v>
      </c>
      <c r="M13" s="185"/>
      <c r="U13" s="255"/>
      <c r="V13" s="255"/>
      <c r="W13" s="255"/>
      <c r="X13" s="255"/>
      <c r="Y13" s="255"/>
      <c r="Z13" s="218"/>
      <c r="AD13" s="226"/>
      <c r="AF13" s="218"/>
    </row>
    <row r="14" spans="1:32" ht="12" customHeight="1">
      <c r="C14" s="169" t="s">
        <v>178</v>
      </c>
      <c r="E14" s="104">
        <v>-152.69999999999999</v>
      </c>
      <c r="F14" s="104"/>
      <c r="G14" s="104">
        <v>-64.400000000000006</v>
      </c>
      <c r="H14" s="104"/>
      <c r="I14" s="104">
        <v>-63.699999999999989</v>
      </c>
      <c r="J14" s="104"/>
      <c r="K14" s="104">
        <v>3.8</v>
      </c>
      <c r="M14" s="160"/>
      <c r="U14" s="255"/>
      <c r="V14" s="255"/>
      <c r="W14" s="255"/>
      <c r="X14" s="255"/>
      <c r="Y14" s="255"/>
      <c r="Z14" s="218"/>
      <c r="AD14" s="226"/>
      <c r="AF14" s="218"/>
    </row>
    <row r="15" spans="1:32" ht="12" customHeight="1">
      <c r="C15" s="169" t="s">
        <v>179</v>
      </c>
      <c r="E15" s="104">
        <v>11.5</v>
      </c>
      <c r="F15" s="104"/>
      <c r="G15" s="104">
        <v>0.3</v>
      </c>
      <c r="H15" s="104"/>
      <c r="I15" s="104">
        <v>-36.700000000000003</v>
      </c>
      <c r="J15" s="104"/>
      <c r="K15" s="104">
        <v>-12.5</v>
      </c>
      <c r="M15" s="160"/>
      <c r="U15" s="255"/>
      <c r="V15" s="255"/>
      <c r="W15" s="255"/>
      <c r="X15" s="255"/>
      <c r="Y15" s="255"/>
      <c r="Z15" s="218"/>
      <c r="AD15" s="226"/>
      <c r="AF15" s="218"/>
    </row>
    <row r="16" spans="1:32" ht="12" customHeight="1">
      <c r="C16" s="169" t="s">
        <v>180</v>
      </c>
      <c r="E16" s="104">
        <v>-6.5</v>
      </c>
      <c r="F16" s="104"/>
      <c r="G16" s="104">
        <v>7.6</v>
      </c>
      <c r="H16" s="104"/>
      <c r="I16" s="104">
        <v>-2.8</v>
      </c>
      <c r="J16" s="104"/>
      <c r="K16" s="104">
        <v>-8.4</v>
      </c>
      <c r="M16" s="160"/>
      <c r="U16" s="255"/>
      <c r="V16" s="255"/>
      <c r="W16" s="255"/>
      <c r="X16" s="255"/>
      <c r="Y16" s="255"/>
      <c r="Z16" s="218"/>
      <c r="AD16" s="226"/>
      <c r="AF16" s="218"/>
    </row>
    <row r="17" spans="3:32" ht="12" customHeight="1">
      <c r="C17" s="169" t="s">
        <v>181</v>
      </c>
      <c r="E17" s="104">
        <v>28</v>
      </c>
      <c r="F17" s="104"/>
      <c r="G17" s="104">
        <v>34.700000000000003</v>
      </c>
      <c r="H17" s="104"/>
      <c r="I17" s="104">
        <v>33.1</v>
      </c>
      <c r="J17" s="104"/>
      <c r="K17" s="104">
        <v>-3.1</v>
      </c>
      <c r="M17" s="160"/>
      <c r="U17" s="255"/>
      <c r="V17" s="255"/>
      <c r="W17" s="255"/>
      <c r="X17" s="255"/>
      <c r="Y17" s="255"/>
      <c r="Z17" s="218"/>
      <c r="AD17" s="226"/>
      <c r="AF17" s="218"/>
    </row>
    <row r="18" spans="3:32" ht="12" customHeight="1">
      <c r="C18" s="169" t="s">
        <v>182</v>
      </c>
      <c r="E18" s="104">
        <v>2.7</v>
      </c>
      <c r="F18" s="104"/>
      <c r="G18" s="104">
        <v>-4.8999999999999995</v>
      </c>
      <c r="H18" s="104"/>
      <c r="I18" s="104">
        <v>12.7</v>
      </c>
      <c r="J18" s="104"/>
      <c r="K18" s="104">
        <v>-2.9</v>
      </c>
      <c r="M18" s="160"/>
      <c r="U18" s="255"/>
      <c r="V18" s="255"/>
      <c r="W18" s="255"/>
      <c r="X18" s="255"/>
      <c r="Y18" s="255"/>
      <c r="Z18" s="218"/>
      <c r="AD18" s="226"/>
      <c r="AF18" s="218"/>
    </row>
    <row r="19" spans="3:32" ht="12" customHeight="1">
      <c r="C19" s="170" t="s">
        <v>124</v>
      </c>
      <c r="E19" s="105">
        <v>94.781199609999973</v>
      </c>
      <c r="F19" s="104"/>
      <c r="G19" s="105">
        <v>117.29999999999995</v>
      </c>
      <c r="H19" s="104"/>
      <c r="I19" s="105">
        <v>474.33286357999998</v>
      </c>
      <c r="J19" s="104"/>
      <c r="K19" s="105">
        <v>445.89999999999975</v>
      </c>
      <c r="M19" s="160"/>
      <c r="U19" s="255"/>
      <c r="V19" s="255"/>
      <c r="W19" s="255"/>
      <c r="X19" s="255"/>
      <c r="Y19" s="255"/>
      <c r="Z19" s="218"/>
      <c r="AD19" s="226"/>
      <c r="AF19" s="218"/>
    </row>
    <row r="20" spans="3:32" ht="12" customHeight="1">
      <c r="C20" s="169" t="s">
        <v>183</v>
      </c>
      <c r="E20" s="104">
        <v>-41.3</v>
      </c>
      <c r="F20" s="104"/>
      <c r="G20" s="104">
        <v>-40.200000000000003</v>
      </c>
      <c r="H20" s="104"/>
      <c r="I20" s="104">
        <v>-244.8</v>
      </c>
      <c r="J20" s="104"/>
      <c r="K20" s="104">
        <v>-277.10000000000002</v>
      </c>
      <c r="M20" s="171"/>
      <c r="U20" s="255"/>
      <c r="V20" s="255"/>
      <c r="W20" s="255"/>
      <c r="X20" s="255"/>
      <c r="Y20" s="255"/>
      <c r="Z20" s="218"/>
      <c r="AD20" s="226"/>
      <c r="AF20" s="218"/>
    </row>
    <row r="21" spans="3:32" ht="12" customHeight="1">
      <c r="C21" s="169" t="s">
        <v>110</v>
      </c>
      <c r="E21" s="104">
        <v>-11.600000000000003</v>
      </c>
      <c r="F21" s="104"/>
      <c r="G21" s="104">
        <v>-12.1</v>
      </c>
      <c r="H21" s="104"/>
      <c r="I21" s="104">
        <v>-61.999999999999993</v>
      </c>
      <c r="J21" s="104"/>
      <c r="K21" s="104">
        <v>-48</v>
      </c>
      <c r="M21" s="171"/>
      <c r="U21" s="255"/>
      <c r="V21" s="255"/>
      <c r="W21" s="255"/>
      <c r="X21" s="255"/>
      <c r="Y21" s="255"/>
      <c r="Z21" s="218"/>
      <c r="AD21" s="226"/>
      <c r="AF21" s="218"/>
    </row>
    <row r="22" spans="3:32" ht="12" customHeight="1">
      <c r="C22" s="169" t="s">
        <v>184</v>
      </c>
      <c r="E22" s="104">
        <v>-3.2</v>
      </c>
      <c r="F22" s="104"/>
      <c r="G22" s="104">
        <v>-2.4</v>
      </c>
      <c r="H22" s="104"/>
      <c r="I22" s="104">
        <v>-15.399999999999999</v>
      </c>
      <c r="J22" s="104"/>
      <c r="K22" s="104">
        <v>-19.899999999999999</v>
      </c>
      <c r="M22" s="160"/>
      <c r="U22" s="255"/>
      <c r="V22" s="255"/>
      <c r="W22" s="255"/>
      <c r="X22" s="255"/>
      <c r="Y22" s="255"/>
      <c r="Z22" s="218"/>
      <c r="AD22" s="226"/>
      <c r="AF22" s="218"/>
    </row>
    <row r="23" spans="3:32" ht="12" customHeight="1">
      <c r="C23" s="169" t="s">
        <v>283</v>
      </c>
      <c r="E23" s="104">
        <v>0</v>
      </c>
      <c r="F23" s="104"/>
      <c r="G23" s="104">
        <v>-4</v>
      </c>
      <c r="H23" s="104"/>
      <c r="I23" s="104">
        <v>-0.5</v>
      </c>
      <c r="J23" s="104"/>
      <c r="K23" s="104">
        <v>-6.6</v>
      </c>
      <c r="M23" s="160"/>
      <c r="U23" s="255"/>
      <c r="V23" s="255"/>
      <c r="W23" s="255"/>
      <c r="X23" s="255"/>
      <c r="Y23" s="255"/>
      <c r="Z23" s="218"/>
      <c r="AD23" s="226"/>
      <c r="AF23" s="218"/>
    </row>
    <row r="24" spans="3:32" ht="12" customHeight="1">
      <c r="C24" s="67" t="s">
        <v>185</v>
      </c>
      <c r="E24" s="104">
        <v>0.2</v>
      </c>
      <c r="F24" s="104"/>
      <c r="G24" s="104">
        <v>1.5</v>
      </c>
      <c r="H24" s="104"/>
      <c r="I24" s="104">
        <v>70.199999999999989</v>
      </c>
      <c r="J24" s="104"/>
      <c r="K24" s="104">
        <v>1.5</v>
      </c>
      <c r="M24" s="160"/>
      <c r="U24" s="255"/>
      <c r="V24" s="255"/>
      <c r="W24" s="255"/>
      <c r="X24" s="255"/>
      <c r="Y24" s="255"/>
      <c r="Z24" s="218"/>
      <c r="AD24" s="226"/>
      <c r="AF24" s="218"/>
    </row>
    <row r="25" spans="3:32" ht="12" customHeight="1">
      <c r="C25" s="170" t="s">
        <v>186</v>
      </c>
      <c r="E25" s="105">
        <v>-55.9</v>
      </c>
      <c r="F25" s="104"/>
      <c r="G25" s="105">
        <v>-57.2</v>
      </c>
      <c r="H25" s="104"/>
      <c r="I25" s="105">
        <v>-252.5</v>
      </c>
      <c r="J25" s="104"/>
      <c r="K25" s="105">
        <v>-350.1</v>
      </c>
      <c r="M25" s="160"/>
      <c r="U25" s="255"/>
      <c r="V25" s="255"/>
      <c r="W25" s="255"/>
      <c r="X25" s="255"/>
      <c r="Y25" s="255"/>
      <c r="Z25" s="218"/>
      <c r="AD25" s="226"/>
      <c r="AF25" s="218"/>
    </row>
    <row r="26" spans="3:32" ht="12" customHeight="1">
      <c r="C26" s="169" t="s">
        <v>263</v>
      </c>
      <c r="E26" s="104">
        <v>-18</v>
      </c>
      <c r="F26" s="104"/>
      <c r="G26" s="104">
        <v>-19.399999999999999</v>
      </c>
      <c r="H26" s="104"/>
      <c r="I26" s="104">
        <v>-60.9</v>
      </c>
      <c r="J26" s="104"/>
      <c r="K26" s="104">
        <v>-63.4</v>
      </c>
      <c r="M26" s="160"/>
      <c r="O26" s="9"/>
      <c r="U26" s="255"/>
      <c r="V26" s="255"/>
      <c r="W26" s="255"/>
      <c r="X26" s="255"/>
      <c r="Y26" s="255"/>
      <c r="Z26" s="218"/>
      <c r="AD26" s="226"/>
      <c r="AF26" s="218"/>
    </row>
    <row r="27" spans="3:32" ht="12" customHeight="1">
      <c r="C27" s="169" t="s">
        <v>206</v>
      </c>
      <c r="E27" s="104">
        <v>-12.7</v>
      </c>
      <c r="F27" s="104"/>
      <c r="G27" s="104">
        <v>-40.6</v>
      </c>
      <c r="H27" s="104"/>
      <c r="I27" s="104">
        <v>-51.2</v>
      </c>
      <c r="J27" s="104"/>
      <c r="K27" s="104">
        <v>-80.2</v>
      </c>
      <c r="M27" s="160"/>
      <c r="O27" s="9"/>
      <c r="U27" s="255"/>
      <c r="V27" s="255"/>
      <c r="W27" s="255"/>
      <c r="X27" s="255"/>
      <c r="Y27" s="255"/>
      <c r="Z27" s="218"/>
      <c r="AD27" s="226"/>
      <c r="AF27" s="218"/>
    </row>
    <row r="28" spans="3:32" ht="12" customHeight="1">
      <c r="C28" s="169" t="s">
        <v>187</v>
      </c>
      <c r="E28" s="104">
        <v>10</v>
      </c>
      <c r="F28" s="104"/>
      <c r="G28" s="104">
        <v>30</v>
      </c>
      <c r="H28" s="104"/>
      <c r="I28" s="104">
        <v>-85</v>
      </c>
      <c r="J28" s="104"/>
      <c r="K28" s="104">
        <v>75</v>
      </c>
      <c r="M28" s="160"/>
      <c r="O28" s="189"/>
      <c r="U28" s="255"/>
      <c r="V28" s="255"/>
      <c r="W28" s="255"/>
      <c r="X28" s="255"/>
      <c r="Y28" s="255"/>
      <c r="Z28" s="218"/>
      <c r="AD28" s="226"/>
      <c r="AF28" s="218"/>
    </row>
    <row r="29" spans="3:32" ht="12" customHeight="1">
      <c r="C29" s="169" t="s">
        <v>262</v>
      </c>
      <c r="E29" s="104">
        <v>-10.4</v>
      </c>
      <c r="F29" s="104"/>
      <c r="G29" s="104">
        <v>0</v>
      </c>
      <c r="H29" s="104"/>
      <c r="I29" s="104">
        <v>-44.8</v>
      </c>
      <c r="J29" s="104"/>
      <c r="K29" s="104">
        <v>0</v>
      </c>
      <c r="M29" s="160"/>
      <c r="O29" s="189"/>
      <c r="P29" s="179"/>
      <c r="U29" s="255"/>
      <c r="V29" s="255"/>
      <c r="W29" s="255"/>
      <c r="X29" s="255"/>
      <c r="Y29" s="255"/>
      <c r="Z29" s="218"/>
      <c r="AD29" s="226"/>
      <c r="AF29" s="218"/>
    </row>
    <row r="30" spans="3:32" ht="12" customHeight="1">
      <c r="C30" s="169" t="s">
        <v>247</v>
      </c>
      <c r="E30" s="104">
        <v>-3.2</v>
      </c>
      <c r="F30" s="104"/>
      <c r="G30" s="104">
        <v>0</v>
      </c>
      <c r="H30" s="104"/>
      <c r="I30" s="104">
        <v>-13.8</v>
      </c>
      <c r="J30" s="104"/>
      <c r="K30" s="104">
        <v>0</v>
      </c>
      <c r="M30" s="171"/>
      <c r="U30" s="255"/>
      <c r="V30" s="255"/>
      <c r="W30" s="255"/>
      <c r="X30" s="255"/>
      <c r="Y30" s="255"/>
      <c r="Z30" s="218"/>
      <c r="AD30" s="226"/>
      <c r="AF30" s="218"/>
    </row>
    <row r="31" spans="3:32" ht="12" customHeight="1">
      <c r="C31" s="170" t="s">
        <v>188</v>
      </c>
      <c r="E31" s="105">
        <v>-34.300000000000004</v>
      </c>
      <c r="F31" s="104"/>
      <c r="G31" s="105">
        <v>-30</v>
      </c>
      <c r="H31" s="104"/>
      <c r="I31" s="105">
        <v>-255.7</v>
      </c>
      <c r="J31" s="104"/>
      <c r="K31" s="105">
        <v>-68.599999999999994</v>
      </c>
      <c r="M31" s="160"/>
      <c r="U31" s="255"/>
      <c r="V31" s="255"/>
      <c r="W31" s="255"/>
      <c r="X31" s="255"/>
      <c r="Y31" s="255"/>
      <c r="Z31" s="218"/>
      <c r="AD31" s="226"/>
      <c r="AF31" s="218"/>
    </row>
    <row r="32" spans="3:32" ht="12" customHeight="1">
      <c r="C32" s="169" t="s">
        <v>189</v>
      </c>
      <c r="E32" s="104">
        <v>4.5811996099999703</v>
      </c>
      <c r="F32" s="104"/>
      <c r="G32" s="104">
        <v>30.099999999999952</v>
      </c>
      <c r="H32" s="104"/>
      <c r="I32" s="104">
        <v>-33.867136420000008</v>
      </c>
      <c r="J32" s="104"/>
      <c r="K32" s="104">
        <v>27.199999999999733</v>
      </c>
      <c r="M32" s="160"/>
      <c r="U32" s="255"/>
      <c r="V32" s="255"/>
      <c r="W32" s="255"/>
      <c r="X32" s="255"/>
      <c r="Y32" s="255"/>
      <c r="Z32" s="218"/>
      <c r="AD32" s="226"/>
      <c r="AF32" s="218"/>
    </row>
    <row r="33" spans="3:32" ht="12" customHeight="1">
      <c r="C33" s="169" t="s">
        <v>190</v>
      </c>
      <c r="E33" s="104">
        <v>36</v>
      </c>
      <c r="F33" s="104"/>
      <c r="G33" s="104">
        <v>44.4</v>
      </c>
      <c r="H33" s="104"/>
      <c r="I33" s="104">
        <v>74.499999999999943</v>
      </c>
      <c r="J33" s="104"/>
      <c r="K33" s="104">
        <v>47.3</v>
      </c>
      <c r="M33" s="160"/>
      <c r="U33" s="255"/>
      <c r="V33" s="255"/>
      <c r="W33" s="255"/>
      <c r="X33" s="255"/>
      <c r="Y33" s="255"/>
      <c r="Z33" s="218"/>
      <c r="AD33" s="226"/>
      <c r="AF33" s="218"/>
    </row>
    <row r="34" spans="3:32" ht="12" customHeight="1">
      <c r="C34" s="170" t="s">
        <v>191</v>
      </c>
      <c r="E34" s="105">
        <v>40.58119960999997</v>
      </c>
      <c r="F34" s="104"/>
      <c r="G34" s="105">
        <v>74.499999999999943</v>
      </c>
      <c r="H34" s="101"/>
      <c r="I34" s="105">
        <v>40.632863579999935</v>
      </c>
      <c r="J34" s="101"/>
      <c r="K34" s="105">
        <v>74.499999999999943</v>
      </c>
      <c r="M34" s="160"/>
      <c r="U34" s="255"/>
      <c r="V34" s="255"/>
      <c r="W34" s="255"/>
      <c r="X34" s="255"/>
      <c r="Y34" s="255"/>
      <c r="Z34" s="218"/>
      <c r="AD34" s="226"/>
      <c r="AF34" s="218"/>
    </row>
    <row r="35" spans="3:32" ht="12" customHeight="1">
      <c r="F35" s="10"/>
      <c r="J35" s="10"/>
      <c r="M35" s="160"/>
    </row>
    <row r="36" spans="3:32" ht="12" customHeight="1">
      <c r="F36" s="10"/>
      <c r="J36" s="10"/>
      <c r="M36" s="160"/>
      <c r="O36" s="236"/>
      <c r="P36" s="236"/>
      <c r="Q36" s="1"/>
    </row>
    <row r="37" spans="3:32" ht="12" customHeight="1">
      <c r="F37" s="10"/>
      <c r="J37" s="10"/>
      <c r="M37" s="160"/>
      <c r="O37" s="9"/>
      <c r="P37" s="9"/>
    </row>
    <row r="38" spans="3:32" ht="12" customHeight="1">
      <c r="F38" s="10"/>
      <c r="J38" s="10"/>
      <c r="M38" s="160"/>
      <c r="O38" s="9"/>
      <c r="P38" s="9"/>
      <c r="Q38" s="9"/>
    </row>
    <row r="39" spans="3:32" ht="12" customHeight="1">
      <c r="F39" s="10"/>
      <c r="J39" s="10"/>
      <c r="M39" s="160"/>
    </row>
    <row r="40" spans="3:32" ht="12" customHeight="1">
      <c r="F40" s="10"/>
      <c r="J40" s="10"/>
      <c r="M40" s="160"/>
    </row>
    <row r="41" spans="3:32" ht="12" customHeight="1">
      <c r="F41" s="10"/>
      <c r="J41" s="10"/>
      <c r="M41" s="160"/>
    </row>
    <row r="42" spans="3:32" ht="12" customHeight="1">
      <c r="F42" s="10"/>
      <c r="J42" s="10"/>
      <c r="M42" s="160"/>
    </row>
    <row r="43" spans="3:32" ht="12" customHeight="1">
      <c r="J43" s="10"/>
      <c r="M43" s="160"/>
    </row>
    <row r="44" spans="3:32">
      <c r="M44" s="160"/>
    </row>
    <row r="45" spans="3:32">
      <c r="M45" s="160"/>
    </row>
    <row r="46" spans="3:32">
      <c r="M46" s="160"/>
    </row>
    <row r="47" spans="3:32">
      <c r="M47" s="160"/>
    </row>
    <row r="48" spans="3:32">
      <c r="M48" s="160"/>
    </row>
    <row r="49" spans="13:13">
      <c r="M49" s="160"/>
    </row>
    <row r="50" spans="13:13">
      <c r="M50" s="160"/>
    </row>
    <row r="51" spans="13:13">
      <c r="M51" s="160"/>
    </row>
    <row r="52" spans="13:13">
      <c r="M52" s="160"/>
    </row>
    <row r="53" spans="13:13">
      <c r="M53" s="160"/>
    </row>
    <row r="54" spans="13:13">
      <c r="M54" s="160"/>
    </row>
    <row r="55" spans="13:13">
      <c r="M55" s="160"/>
    </row>
    <row r="56" spans="13:13">
      <c r="M56" s="160"/>
    </row>
    <row r="57" spans="13:13">
      <c r="M57" s="160"/>
    </row>
    <row r="58" spans="13:13">
      <c r="M58" s="160"/>
    </row>
  </sheetData>
  <mergeCells count="3">
    <mergeCell ref="E4:G4"/>
    <mergeCell ref="E5:G5"/>
    <mergeCell ref="C2:K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 tint="0.39997558519241921"/>
  </sheetPr>
  <dimension ref="C1:R68"/>
  <sheetViews>
    <sheetView showGridLines="0" zoomScaleNormal="100" workbookViewId="0">
      <selection activeCell="C2" sqref="C2"/>
    </sheetView>
  </sheetViews>
  <sheetFormatPr defaultColWidth="8.7109375" defaultRowHeight="12.75"/>
  <cols>
    <col min="1" max="2" width="8.7109375" style="4"/>
    <col min="3" max="3" width="74.7109375" style="4" customWidth="1"/>
    <col min="4" max="4" width="1.5703125" style="4" customWidth="1"/>
    <col min="5" max="5" width="6.5703125" style="4" customWidth="1"/>
    <col min="6" max="6" width="1.5703125" style="4" customWidth="1"/>
    <col min="7" max="7" width="10.5703125" style="4" customWidth="1"/>
    <col min="8" max="8" width="1.5703125" style="4" customWidth="1"/>
    <col min="9" max="9" width="10.5703125" style="4" customWidth="1"/>
    <col min="10" max="10" width="1.5703125" style="4" customWidth="1"/>
    <col min="11" max="11" width="10.5703125" style="4" customWidth="1"/>
    <col min="12" max="12" width="1.5703125" style="4" customWidth="1"/>
    <col min="13" max="13" width="10.5703125" style="4" customWidth="1"/>
    <col min="14" max="14" width="1.7109375" style="4" customWidth="1"/>
    <col min="15" max="15" width="10.85546875" style="4" customWidth="1"/>
    <col min="16" max="17" width="8.7109375" style="4"/>
    <col min="18" max="18" width="12.42578125" style="4" bestFit="1" customWidth="1"/>
    <col min="19" max="16384" width="8.7109375" style="4"/>
  </cols>
  <sheetData>
    <row r="1" spans="3:18" ht="12" customHeight="1">
      <c r="O1" s="233"/>
      <c r="P1" s="63"/>
    </row>
    <row r="2" spans="3:18" ht="12" customHeight="1" thickBot="1">
      <c r="C2" s="139" t="s">
        <v>128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O2" s="233"/>
      <c r="P2" s="63"/>
    </row>
    <row r="3" spans="3:18" ht="12" customHeight="1">
      <c r="C3" s="119"/>
      <c r="D3" s="119"/>
      <c r="E3" s="119"/>
      <c r="F3" s="119"/>
      <c r="G3" s="275" t="s">
        <v>8</v>
      </c>
      <c r="H3" s="275"/>
      <c r="I3" s="275"/>
      <c r="K3" s="275" t="s">
        <v>129</v>
      </c>
      <c r="L3" s="275"/>
      <c r="M3" s="275"/>
      <c r="O3" s="233"/>
      <c r="P3" s="234"/>
    </row>
    <row r="4" spans="3:18" ht="12" customHeight="1">
      <c r="C4" s="119"/>
      <c r="D4" s="119"/>
      <c r="E4" s="119"/>
      <c r="F4" s="119"/>
      <c r="G4" s="279" t="s">
        <v>0</v>
      </c>
      <c r="H4" s="279"/>
      <c r="I4" s="279"/>
      <c r="K4" s="279" t="s">
        <v>0</v>
      </c>
      <c r="L4" s="279"/>
      <c r="M4" s="279"/>
      <c r="O4" s="233"/>
      <c r="P4" s="63"/>
    </row>
    <row r="5" spans="3:18" ht="12" customHeight="1">
      <c r="C5" s="241" t="s">
        <v>130</v>
      </c>
      <c r="D5" s="140"/>
      <c r="E5" s="140"/>
      <c r="F5" s="119"/>
      <c r="G5" s="64">
        <v>2019</v>
      </c>
      <c r="H5" s="65"/>
      <c r="I5" s="66">
        <v>2018</v>
      </c>
      <c r="K5" s="55">
        <v>2019</v>
      </c>
      <c r="L5" s="55"/>
      <c r="M5" s="55">
        <v>2018</v>
      </c>
      <c r="O5" s="233"/>
      <c r="P5" s="63"/>
    </row>
    <row r="6" spans="3:18" ht="12" customHeight="1">
      <c r="C6" s="141" t="s">
        <v>4</v>
      </c>
      <c r="D6" s="67"/>
      <c r="E6" s="67"/>
      <c r="F6" s="59"/>
      <c r="G6" s="59"/>
      <c r="H6" s="113"/>
      <c r="I6" s="113"/>
      <c r="J6" s="113"/>
      <c r="K6" s="113"/>
      <c r="L6" s="113"/>
      <c r="M6" s="113"/>
      <c r="O6" s="233"/>
      <c r="P6" s="63"/>
    </row>
    <row r="7" spans="3:18" ht="12" customHeight="1">
      <c r="C7" s="71" t="s">
        <v>131</v>
      </c>
      <c r="E7" s="59"/>
      <c r="F7" s="59"/>
      <c r="G7" s="149"/>
      <c r="H7" s="113"/>
      <c r="I7" s="114"/>
      <c r="J7" s="113"/>
      <c r="K7" s="59"/>
      <c r="L7" s="113"/>
      <c r="M7" s="119"/>
      <c r="O7" s="233"/>
      <c r="P7" s="63"/>
    </row>
    <row r="8" spans="3:18" ht="12" customHeight="1">
      <c r="C8" s="59" t="s">
        <v>132</v>
      </c>
      <c r="E8" s="59"/>
      <c r="F8" s="59"/>
      <c r="G8" s="60">
        <v>288.39999999999998</v>
      </c>
      <c r="H8" s="60"/>
      <c r="I8" s="60">
        <v>245.20000000000002</v>
      </c>
      <c r="J8" s="60"/>
      <c r="K8" s="60">
        <v>880.1</v>
      </c>
      <c r="L8" s="60"/>
      <c r="M8" s="60">
        <v>834.5</v>
      </c>
      <c r="O8" s="233"/>
      <c r="P8" s="63"/>
      <c r="R8" s="239"/>
    </row>
    <row r="9" spans="3:18" ht="12" customHeight="1">
      <c r="C9" s="59" t="s">
        <v>133</v>
      </c>
      <c r="E9" s="59"/>
      <c r="F9" s="59"/>
      <c r="G9" s="60">
        <v>194.1</v>
      </c>
      <c r="H9" s="60"/>
      <c r="I9" s="60">
        <v>154.50000000000003</v>
      </c>
      <c r="J9" s="60"/>
      <c r="K9" s="60">
        <v>556.1</v>
      </c>
      <c r="L9" s="60"/>
      <c r="M9" s="60">
        <v>515.90000000000009</v>
      </c>
      <c r="O9" s="233"/>
      <c r="P9" s="63"/>
      <c r="R9" s="239"/>
    </row>
    <row r="10" spans="3:18" ht="12" customHeight="1">
      <c r="C10" s="59" t="s">
        <v>30</v>
      </c>
      <c r="E10" s="59"/>
      <c r="F10" s="59"/>
      <c r="G10" s="60">
        <v>70.099999999999994</v>
      </c>
      <c r="H10" s="60"/>
      <c r="I10" s="60">
        <v>47.900000000000027</v>
      </c>
      <c r="J10" s="60"/>
      <c r="K10" s="60">
        <v>96.399999999999991</v>
      </c>
      <c r="L10" s="60"/>
      <c r="M10" s="60">
        <v>36.300000000000068</v>
      </c>
      <c r="O10" s="233"/>
      <c r="P10" s="63"/>
      <c r="R10" s="239"/>
    </row>
    <row r="11" spans="3:18" ht="12" customHeight="1">
      <c r="C11" s="59"/>
      <c r="E11" s="59"/>
      <c r="F11" s="59"/>
      <c r="G11" s="60"/>
      <c r="H11" s="60"/>
      <c r="I11" s="60"/>
      <c r="J11" s="60"/>
      <c r="K11" s="60"/>
      <c r="L11" s="60"/>
      <c r="M11" s="60"/>
      <c r="O11" s="233"/>
      <c r="P11" s="63"/>
      <c r="R11" s="239"/>
    </row>
    <row r="12" spans="3:18" ht="12" customHeight="1">
      <c r="C12" s="71" t="s">
        <v>212</v>
      </c>
      <c r="E12" s="59"/>
      <c r="F12" s="59"/>
      <c r="G12" s="60"/>
      <c r="H12" s="60"/>
      <c r="I12" s="60"/>
      <c r="J12" s="60"/>
      <c r="K12" s="60"/>
      <c r="L12" s="60"/>
      <c r="M12" s="60"/>
      <c r="O12" s="233"/>
      <c r="P12" s="63"/>
      <c r="R12" s="239"/>
    </row>
    <row r="13" spans="3:18" ht="12" customHeight="1">
      <c r="C13" s="67" t="s">
        <v>1</v>
      </c>
      <c r="E13" s="59"/>
      <c r="F13" s="59"/>
      <c r="G13" s="60">
        <v>332.59999999999997</v>
      </c>
      <c r="H13" s="60"/>
      <c r="I13" s="60">
        <v>269.8</v>
      </c>
      <c r="J13" s="60"/>
      <c r="K13" s="60">
        <v>930.8</v>
      </c>
      <c r="L13" s="60"/>
      <c r="M13" s="60">
        <v>874.29999999999984</v>
      </c>
      <c r="O13" s="233"/>
      <c r="P13" s="63"/>
      <c r="R13" s="239"/>
    </row>
    <row r="14" spans="3:18" ht="12" customHeight="1">
      <c r="C14" s="59" t="s">
        <v>134</v>
      </c>
      <c r="E14" s="59"/>
      <c r="F14" s="59"/>
      <c r="G14" s="60">
        <v>54.181199609999965</v>
      </c>
      <c r="H14" s="60"/>
      <c r="I14" s="60">
        <v>26.300000000000011</v>
      </c>
      <c r="J14" s="60"/>
      <c r="K14" s="60">
        <v>54.632863580000048</v>
      </c>
      <c r="L14" s="60"/>
      <c r="M14" s="60">
        <v>39.39999999999975</v>
      </c>
      <c r="O14" s="233"/>
      <c r="P14" s="63"/>
      <c r="R14" s="239"/>
    </row>
    <row r="15" spans="3:18" ht="12" customHeight="1">
      <c r="C15" s="59" t="s">
        <v>122</v>
      </c>
      <c r="E15" s="59"/>
      <c r="F15" s="59"/>
      <c r="G15" s="60">
        <v>-25.7</v>
      </c>
      <c r="H15" s="60"/>
      <c r="I15" s="60">
        <v>-31.1</v>
      </c>
      <c r="J15" s="60"/>
      <c r="K15" s="60">
        <v>-92.199999999999989</v>
      </c>
      <c r="L15" s="60"/>
      <c r="M15" s="60">
        <v>-87.3</v>
      </c>
      <c r="O15" s="233"/>
      <c r="P15" s="63"/>
      <c r="R15" s="239"/>
    </row>
    <row r="16" spans="3:18" ht="12" customHeight="1">
      <c r="C16" s="59" t="s">
        <v>22</v>
      </c>
      <c r="E16" s="59"/>
      <c r="F16" s="59"/>
      <c r="G16" s="60">
        <v>28.481199609999965</v>
      </c>
      <c r="H16" s="60"/>
      <c r="I16" s="60">
        <v>-4.7999999999999883</v>
      </c>
      <c r="J16" s="60"/>
      <c r="K16" s="60">
        <v>-37.567136419999954</v>
      </c>
      <c r="L16" s="60"/>
      <c r="M16" s="60">
        <v>-47.90000000000024</v>
      </c>
      <c r="O16" s="233"/>
      <c r="P16" s="63"/>
      <c r="R16" s="239"/>
    </row>
    <row r="17" spans="3:18" ht="12" customHeight="1">
      <c r="C17" s="59" t="s">
        <v>135</v>
      </c>
      <c r="E17" s="59"/>
      <c r="F17" s="59"/>
      <c r="G17" s="60">
        <v>-17.8</v>
      </c>
      <c r="H17" s="60"/>
      <c r="I17" s="60">
        <v>-18.7</v>
      </c>
      <c r="J17" s="60"/>
      <c r="K17" s="60">
        <v>-34.1</v>
      </c>
      <c r="L17" s="60"/>
      <c r="M17" s="60">
        <v>-40</v>
      </c>
      <c r="O17" s="233"/>
      <c r="P17" s="63"/>
      <c r="R17" s="239"/>
    </row>
    <row r="18" spans="3:18" ht="12" customHeight="1">
      <c r="C18" s="59" t="s">
        <v>123</v>
      </c>
      <c r="E18" s="59"/>
      <c r="F18" s="59"/>
      <c r="G18" s="60">
        <v>10.681199609999965</v>
      </c>
      <c r="H18" s="60"/>
      <c r="I18" s="60">
        <v>-23.499999999999986</v>
      </c>
      <c r="J18" s="60"/>
      <c r="K18" s="60">
        <v>-71.667136419999963</v>
      </c>
      <c r="L18" s="60"/>
      <c r="M18" s="60">
        <v>-87.900000000000233</v>
      </c>
      <c r="O18" s="233"/>
      <c r="P18" s="63"/>
      <c r="R18" s="239"/>
    </row>
    <row r="19" spans="3:18" ht="12" customHeight="1">
      <c r="C19" s="59" t="s">
        <v>125</v>
      </c>
      <c r="E19" s="59"/>
      <c r="F19" s="59"/>
      <c r="G19" s="142">
        <v>3.1345547743965994E-2</v>
      </c>
      <c r="H19" s="142"/>
      <c r="I19" s="142">
        <v>-7.0000000000000007E-2</v>
      </c>
      <c r="J19" s="142"/>
      <c r="K19" s="142">
        <v>-0.21043482808019348</v>
      </c>
      <c r="L19" s="142"/>
      <c r="M19" s="142">
        <v>-0.25776575947449498</v>
      </c>
      <c r="O19" s="233"/>
      <c r="P19" s="63"/>
      <c r="R19" s="239"/>
    </row>
    <row r="20" spans="3:18" ht="12" customHeight="1">
      <c r="C20" s="71"/>
      <c r="E20" s="59"/>
      <c r="F20" s="59"/>
      <c r="G20" s="59"/>
      <c r="H20" s="60"/>
      <c r="I20" s="60"/>
      <c r="J20" s="60"/>
      <c r="K20" s="60"/>
      <c r="L20" s="60"/>
      <c r="M20" s="60"/>
      <c r="O20" s="233"/>
      <c r="P20" s="63"/>
      <c r="R20" s="239"/>
    </row>
    <row r="21" spans="3:18" ht="12" customHeight="1">
      <c r="C21" s="71" t="s">
        <v>209</v>
      </c>
      <c r="E21" s="59"/>
      <c r="F21" s="59"/>
      <c r="G21" s="119"/>
      <c r="H21" s="60"/>
      <c r="I21" s="60"/>
      <c r="J21" s="60"/>
      <c r="K21" s="60"/>
      <c r="L21" s="60"/>
      <c r="M21" s="60"/>
      <c r="O21" s="233"/>
      <c r="P21" s="63"/>
      <c r="R21" s="239"/>
    </row>
    <row r="22" spans="3:18" ht="12" customHeight="1">
      <c r="C22" s="59" t="s">
        <v>124</v>
      </c>
      <c r="E22" s="59"/>
      <c r="F22" s="59"/>
      <c r="G22" s="126">
        <v>94.781199609999973</v>
      </c>
      <c r="H22" s="60"/>
      <c r="I22" s="60">
        <v>117.29999999999995</v>
      </c>
      <c r="J22" s="60"/>
      <c r="K22" s="126">
        <v>474.33286357999998</v>
      </c>
      <c r="L22" s="60"/>
      <c r="M22" s="60">
        <v>445.89999999999975</v>
      </c>
      <c r="O22" s="233"/>
      <c r="P22" s="63"/>
      <c r="R22" s="239"/>
    </row>
    <row r="23" spans="3:18" ht="12" customHeight="1">
      <c r="C23" s="59" t="s">
        <v>31</v>
      </c>
      <c r="E23" s="59"/>
      <c r="F23" s="59"/>
      <c r="G23" s="60">
        <v>41.3</v>
      </c>
      <c r="H23" s="60"/>
      <c r="I23" s="60">
        <v>40.200000000000003</v>
      </c>
      <c r="J23" s="60"/>
      <c r="K23" s="60">
        <v>244.8</v>
      </c>
      <c r="L23" s="60"/>
      <c r="M23" s="60">
        <v>277.10000000000002</v>
      </c>
      <c r="O23" s="233"/>
      <c r="P23" s="63"/>
      <c r="R23" s="239"/>
    </row>
    <row r="24" spans="3:18" ht="12" customHeight="1">
      <c r="C24" s="59" t="s">
        <v>126</v>
      </c>
      <c r="E24" s="59"/>
      <c r="F24" s="59"/>
      <c r="G24" s="60">
        <v>17.700000000000003</v>
      </c>
      <c r="H24" s="60"/>
      <c r="I24" s="60">
        <v>16.100000000000001</v>
      </c>
      <c r="J24" s="60"/>
      <c r="K24" s="60">
        <v>59.099999999999994</v>
      </c>
      <c r="L24" s="60"/>
      <c r="M24" s="60">
        <v>42.5</v>
      </c>
      <c r="O24" s="233"/>
      <c r="P24" s="63"/>
      <c r="R24" s="239"/>
    </row>
    <row r="25" spans="3:18" ht="12" customHeight="1">
      <c r="C25" s="59" t="s">
        <v>136</v>
      </c>
      <c r="E25" s="59"/>
      <c r="F25" s="59"/>
      <c r="G25" s="60">
        <v>2301.6999999999998</v>
      </c>
      <c r="H25" s="60"/>
      <c r="I25" s="60">
        <v>2384.8000000000002</v>
      </c>
      <c r="J25" s="60"/>
      <c r="K25" s="60">
        <v>2301.6999999999998</v>
      </c>
      <c r="L25" s="60"/>
      <c r="M25" s="60">
        <v>2384.8000000000002</v>
      </c>
      <c r="N25" s="69"/>
      <c r="O25" s="233"/>
      <c r="P25" s="63"/>
      <c r="R25" s="239"/>
    </row>
    <row r="26" spans="3:18" ht="12" customHeight="1">
      <c r="C26" s="59" t="s">
        <v>39</v>
      </c>
      <c r="E26" s="59"/>
      <c r="F26" s="59"/>
      <c r="G26" s="60">
        <v>40.6</v>
      </c>
      <c r="H26" s="60"/>
      <c r="I26" s="60">
        <v>74.5</v>
      </c>
      <c r="J26" s="60"/>
      <c r="K26" s="60">
        <v>40.6</v>
      </c>
      <c r="L26" s="60"/>
      <c r="M26" s="60">
        <v>74.5</v>
      </c>
      <c r="N26" s="69"/>
      <c r="O26" s="233"/>
      <c r="P26" s="63"/>
      <c r="R26" s="239"/>
    </row>
    <row r="27" spans="3:18" ht="12" customHeight="1">
      <c r="C27" s="59" t="s">
        <v>238</v>
      </c>
      <c r="D27" s="183"/>
      <c r="E27" s="59"/>
      <c r="F27" s="59"/>
      <c r="G27" s="202">
        <v>1007.5</v>
      </c>
      <c r="H27" s="60"/>
      <c r="I27" s="60">
        <v>1109.5999999999999</v>
      </c>
      <c r="J27" s="60"/>
      <c r="K27" s="126">
        <v>1007.5</v>
      </c>
      <c r="L27" s="60"/>
      <c r="M27" s="60">
        <v>1109.5999999999999</v>
      </c>
      <c r="N27" s="69"/>
      <c r="O27" s="233"/>
      <c r="P27" s="63"/>
      <c r="R27" s="239"/>
    </row>
    <row r="28" spans="3:18" ht="12" customHeight="1">
      <c r="C28" s="120" t="s">
        <v>239</v>
      </c>
      <c r="D28" s="120"/>
      <c r="E28" s="120"/>
      <c r="F28" s="59"/>
      <c r="G28" s="206">
        <v>1204.5999999999999</v>
      </c>
      <c r="H28" s="207"/>
      <c r="I28" s="207"/>
      <c r="J28" s="207"/>
      <c r="K28" s="206">
        <v>1204.5999999999999</v>
      </c>
      <c r="L28" s="207"/>
      <c r="M28" s="207"/>
      <c r="N28" s="69"/>
      <c r="O28" s="233"/>
      <c r="P28" s="63"/>
      <c r="R28" s="239"/>
    </row>
    <row r="29" spans="3:18" ht="12" customHeight="1">
      <c r="C29" s="208" t="s">
        <v>274</v>
      </c>
      <c r="F29" s="63"/>
      <c r="G29" s="69"/>
      <c r="H29" s="69"/>
      <c r="I29" s="69"/>
      <c r="J29" s="69"/>
      <c r="K29" s="184"/>
      <c r="L29" s="69"/>
      <c r="M29" s="69"/>
      <c r="N29" s="69"/>
      <c r="O29" s="233"/>
      <c r="P29" s="63"/>
    </row>
    <row r="30" spans="3:18" ht="12" customHeight="1">
      <c r="F30" s="63"/>
      <c r="G30" s="69"/>
      <c r="H30" s="69"/>
      <c r="O30" s="233"/>
      <c r="P30" s="63"/>
    </row>
    <row r="31" spans="3:18" ht="12" customHeight="1">
      <c r="O31" s="233"/>
      <c r="P31" s="63"/>
    </row>
    <row r="32" spans="3:18" ht="12" customHeight="1">
      <c r="O32" s="233"/>
      <c r="P32" s="63"/>
    </row>
    <row r="33" spans="5:16" ht="12" customHeight="1">
      <c r="O33" s="233"/>
      <c r="P33" s="63"/>
    </row>
    <row r="34" spans="5:16" ht="12" customHeight="1">
      <c r="G34" s="60"/>
      <c r="H34" s="60"/>
      <c r="O34" s="233"/>
      <c r="P34" s="63"/>
    </row>
    <row r="35" spans="5:16" ht="12" customHeight="1">
      <c r="E35" s="195"/>
      <c r="G35" s="60"/>
      <c r="H35" s="60"/>
      <c r="O35" s="233"/>
      <c r="P35" s="235"/>
    </row>
    <row r="36" spans="5:16" ht="12" customHeight="1">
      <c r="G36" s="60"/>
      <c r="H36" s="60"/>
      <c r="O36" s="233"/>
      <c r="P36" s="63"/>
    </row>
    <row r="37" spans="5:16" ht="11.1" customHeight="1">
      <c r="G37" s="60"/>
      <c r="H37" s="60"/>
      <c r="O37" s="233"/>
      <c r="P37" s="63"/>
    </row>
    <row r="38" spans="5:16" ht="11.1" customHeight="1">
      <c r="G38" s="60"/>
      <c r="H38" s="60"/>
      <c r="O38" s="233"/>
      <c r="P38" s="63"/>
    </row>
    <row r="39" spans="5:16" ht="11.1" customHeight="1">
      <c r="G39" s="60"/>
      <c r="H39" s="60"/>
      <c r="I39" s="60"/>
      <c r="J39" s="60"/>
      <c r="K39" s="60"/>
      <c r="L39" s="60"/>
      <c r="O39" s="233"/>
      <c r="P39" s="63"/>
    </row>
    <row r="40" spans="5:16" ht="11.1" customHeight="1">
      <c r="G40" s="60"/>
      <c r="H40" s="60"/>
      <c r="I40" s="60"/>
      <c r="J40" s="60"/>
      <c r="K40" s="60"/>
      <c r="L40" s="60"/>
      <c r="O40" s="233"/>
      <c r="P40" s="63"/>
    </row>
    <row r="41" spans="5:16" ht="11.1" customHeight="1">
      <c r="G41" s="60"/>
      <c r="H41" s="60"/>
      <c r="I41" s="60"/>
      <c r="J41" s="60"/>
      <c r="K41" s="60"/>
      <c r="L41" s="60"/>
      <c r="O41" s="233"/>
      <c r="P41" s="63"/>
    </row>
    <row r="42" spans="5:16" ht="11.1" customHeight="1">
      <c r="G42" s="60"/>
      <c r="H42" s="60"/>
      <c r="I42" s="60"/>
      <c r="J42" s="60"/>
      <c r="K42" s="60"/>
      <c r="L42" s="60"/>
      <c r="O42" s="233"/>
      <c r="P42" s="63"/>
    </row>
    <row r="43" spans="5:16" ht="11.1" customHeight="1">
      <c r="O43" s="233"/>
      <c r="P43" s="63"/>
    </row>
    <row r="44" spans="5:16" ht="11.1" customHeight="1">
      <c r="O44" s="233"/>
      <c r="P44" s="63"/>
    </row>
    <row r="45" spans="5:16" ht="11.1" customHeight="1">
      <c r="O45" s="233"/>
      <c r="P45" s="63"/>
    </row>
    <row r="46" spans="5:16" ht="11.1" customHeight="1">
      <c r="O46" s="233"/>
      <c r="P46" s="63"/>
    </row>
    <row r="47" spans="5:16" ht="11.1" customHeight="1">
      <c r="O47" s="233"/>
      <c r="P47" s="63"/>
    </row>
    <row r="48" spans="5:16" ht="11.1" customHeight="1">
      <c r="O48" s="233"/>
      <c r="P48" s="63"/>
    </row>
    <row r="49" spans="15:16" ht="11.1" customHeight="1">
      <c r="O49" s="233"/>
      <c r="P49" s="63"/>
    </row>
    <row r="50" spans="15:16" ht="11.1" customHeight="1">
      <c r="O50" s="233"/>
      <c r="P50" s="63"/>
    </row>
    <row r="51" spans="15:16" ht="11.1" customHeight="1">
      <c r="O51" s="233"/>
      <c r="P51" s="63"/>
    </row>
    <row r="52" spans="15:16" ht="11.1" customHeight="1">
      <c r="O52" s="233"/>
      <c r="P52" s="63"/>
    </row>
    <row r="53" spans="15:16" ht="11.1" customHeight="1">
      <c r="O53" s="233"/>
      <c r="P53" s="63"/>
    </row>
    <row r="54" spans="15:16" ht="11.1" customHeight="1"/>
    <row r="55" spans="15:16" ht="11.1" customHeight="1"/>
    <row r="56" spans="15:16" ht="11.1" customHeight="1"/>
    <row r="57" spans="15:16" ht="11.1" customHeight="1"/>
    <row r="58" spans="15:16" ht="11.1" customHeight="1"/>
    <row r="59" spans="15:16" ht="11.1" customHeight="1"/>
    <row r="60" spans="15:16" ht="11.1" customHeight="1"/>
    <row r="61" spans="15:16" ht="11.1" customHeight="1"/>
    <row r="62" spans="15:16" ht="11.1" customHeight="1"/>
    <row r="63" spans="15:16" ht="11.1" customHeight="1"/>
    <row r="64" spans="15:16" ht="11.1" customHeight="1"/>
    <row r="65" ht="11.1" customHeight="1"/>
    <row r="66" ht="11.1" customHeight="1"/>
    <row r="67" ht="11.1" customHeight="1"/>
    <row r="68" ht="11.1" customHeight="1"/>
  </sheetData>
  <mergeCells count="4">
    <mergeCell ref="G3:I3"/>
    <mergeCell ref="K3:M3"/>
    <mergeCell ref="G4:I4"/>
    <mergeCell ref="K4:M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9" tint="0.39997558519241921"/>
  </sheetPr>
  <dimension ref="A1:N298"/>
  <sheetViews>
    <sheetView showGridLines="0" zoomScaleNormal="100" workbookViewId="0">
      <selection activeCell="B2" sqref="B2"/>
    </sheetView>
  </sheetViews>
  <sheetFormatPr defaultRowHeight="15"/>
  <cols>
    <col min="3" max="3" width="62.7109375" customWidth="1"/>
    <col min="4" max="4" width="1.5703125" customWidth="1"/>
    <col min="5" max="6" width="10.5703125" customWidth="1"/>
    <col min="7" max="7" width="1.5703125" customWidth="1"/>
    <col min="8" max="9" width="10.5703125" customWidth="1"/>
    <col min="10" max="10" width="1.5703125" customWidth="1"/>
    <col min="11" max="11" width="10.5703125" customWidth="1"/>
    <col min="12" max="12" width="11.140625" style="7" customWidth="1"/>
  </cols>
  <sheetData>
    <row r="1" spans="2:14" ht="12" customHeight="1">
      <c r="B1" s="190"/>
      <c r="C1" s="7"/>
      <c r="D1" s="7"/>
      <c r="N1" s="160"/>
    </row>
    <row r="2" spans="2:14" ht="12" customHeight="1">
      <c r="B2" s="212" t="s">
        <v>248</v>
      </c>
      <c r="C2" s="7"/>
      <c r="D2" s="7"/>
      <c r="N2" s="160"/>
    </row>
    <row r="3" spans="2:14" s="7" customFormat="1" ht="12" customHeight="1">
      <c r="B3" s="190"/>
      <c r="C3" s="217" t="s">
        <v>260</v>
      </c>
      <c r="D3" s="8"/>
      <c r="E3" s="8"/>
      <c r="F3" s="8"/>
      <c r="G3" s="8"/>
      <c r="H3" s="8"/>
      <c r="I3" s="8"/>
      <c r="J3" s="8"/>
      <c r="K3" s="8"/>
      <c r="L3" s="8"/>
      <c r="N3" s="173"/>
    </row>
    <row r="4" spans="2:14" ht="12" customHeight="1">
      <c r="N4" s="160"/>
    </row>
    <row r="5" spans="2:14" ht="12" customHeight="1">
      <c r="N5" s="160"/>
    </row>
    <row r="6" spans="2:14" ht="12" customHeight="1">
      <c r="B6" s="212" t="s">
        <v>249</v>
      </c>
      <c r="C6" s="71"/>
      <c r="D6" s="10"/>
      <c r="E6" s="10"/>
      <c r="F6" s="59"/>
      <c r="G6" s="59"/>
      <c r="H6" s="101"/>
      <c r="I6" s="101"/>
      <c r="J6" s="101"/>
      <c r="K6" s="101"/>
      <c r="L6" s="101"/>
      <c r="N6" s="160"/>
    </row>
    <row r="7" spans="2:14" ht="12" customHeight="1">
      <c r="C7" s="217" t="s">
        <v>259</v>
      </c>
      <c r="N7" s="160"/>
    </row>
    <row r="8" spans="2:14" ht="12" customHeight="1">
      <c r="N8" s="160"/>
    </row>
    <row r="9" spans="2:14" ht="12" customHeight="1" thickBot="1">
      <c r="C9" s="117" t="s">
        <v>193</v>
      </c>
      <c r="D9" s="117"/>
      <c r="E9" s="117"/>
      <c r="F9" s="117"/>
      <c r="G9" s="117"/>
      <c r="H9" s="118"/>
      <c r="I9" s="117"/>
      <c r="J9" s="117"/>
      <c r="K9" s="117"/>
      <c r="L9" s="117"/>
      <c r="N9" s="160"/>
    </row>
    <row r="10" spans="2:14" ht="12" customHeight="1">
      <c r="C10" s="119"/>
      <c r="D10" s="119"/>
      <c r="E10" s="119"/>
      <c r="F10" s="119"/>
      <c r="G10" s="119"/>
      <c r="H10" s="281" t="s">
        <v>8</v>
      </c>
      <c r="I10" s="281"/>
      <c r="J10" s="281"/>
      <c r="K10" s="282" t="s">
        <v>129</v>
      </c>
      <c r="L10" s="282"/>
      <c r="N10" s="160"/>
    </row>
    <row r="11" spans="2:14" ht="12" customHeight="1">
      <c r="C11" s="119"/>
      <c r="D11" s="119"/>
      <c r="E11" s="119"/>
      <c r="F11" s="119"/>
      <c r="G11" s="119"/>
      <c r="H11" s="280" t="s">
        <v>0</v>
      </c>
      <c r="I11" s="280"/>
      <c r="J11" s="280"/>
      <c r="K11" s="276" t="s">
        <v>0</v>
      </c>
      <c r="L11" s="276"/>
      <c r="N11" s="160"/>
    </row>
    <row r="12" spans="2:14" ht="12" customHeight="1">
      <c r="C12" s="89"/>
      <c r="D12" s="120"/>
      <c r="E12" s="120"/>
      <c r="F12" s="120"/>
      <c r="G12" s="59"/>
      <c r="H12" s="64">
        <v>2019</v>
      </c>
      <c r="I12" s="66">
        <v>2018</v>
      </c>
      <c r="K12" s="64">
        <v>2019</v>
      </c>
      <c r="L12" s="66">
        <v>2018</v>
      </c>
      <c r="N12" s="160"/>
    </row>
    <row r="13" spans="2:14" ht="12" customHeight="1">
      <c r="C13" s="59" t="s">
        <v>61</v>
      </c>
      <c r="E13" s="59"/>
      <c r="F13" s="59"/>
      <c r="G13" s="59"/>
      <c r="H13" s="175">
        <v>0.55000000000000004</v>
      </c>
      <c r="I13" s="175">
        <v>0.23</v>
      </c>
      <c r="J13" s="175"/>
      <c r="K13" s="175">
        <v>0.41</v>
      </c>
      <c r="L13" s="175">
        <v>0.22</v>
      </c>
      <c r="N13" s="160"/>
    </row>
    <row r="14" spans="2:14" ht="12" customHeight="1">
      <c r="C14" s="59" t="s">
        <v>198</v>
      </c>
      <c r="E14" s="59"/>
      <c r="F14" s="59"/>
      <c r="G14" s="59"/>
      <c r="H14" s="175">
        <v>0.24</v>
      </c>
      <c r="I14" s="175">
        <v>0.14000000000000001</v>
      </c>
      <c r="J14" s="175"/>
      <c r="K14" s="175">
        <v>0.41</v>
      </c>
      <c r="L14" s="175">
        <v>0.44</v>
      </c>
      <c r="N14" s="160"/>
    </row>
    <row r="15" spans="2:14" ht="12" customHeight="1">
      <c r="C15" s="59" t="s">
        <v>5</v>
      </c>
      <c r="E15" s="59"/>
      <c r="F15" s="59"/>
      <c r="G15" s="59"/>
      <c r="H15" s="175">
        <v>0.13</v>
      </c>
      <c r="I15" s="175">
        <v>0.15</v>
      </c>
      <c r="J15" s="175"/>
      <c r="K15" s="175">
        <v>0.1</v>
      </c>
      <c r="L15" s="175">
        <v>0.1</v>
      </c>
      <c r="N15" s="160"/>
    </row>
    <row r="16" spans="2:14" ht="12" customHeight="1">
      <c r="C16" s="59" t="s">
        <v>196</v>
      </c>
      <c r="E16" s="59"/>
      <c r="F16" s="59"/>
      <c r="G16" s="59"/>
      <c r="H16" s="175">
        <v>0.04</v>
      </c>
      <c r="I16" s="175">
        <v>0.05</v>
      </c>
      <c r="J16" s="175"/>
      <c r="K16" s="175">
        <v>0.02</v>
      </c>
      <c r="L16" s="175">
        <v>0.02</v>
      </c>
      <c r="N16" s="160"/>
    </row>
    <row r="17" spans="2:14" ht="12" customHeight="1">
      <c r="C17" s="120" t="s">
        <v>197</v>
      </c>
      <c r="D17" s="111"/>
      <c r="E17" s="120"/>
      <c r="F17" s="120"/>
      <c r="G17" s="59"/>
      <c r="H17" s="176">
        <v>0.04</v>
      </c>
      <c r="I17" s="176">
        <v>0.43</v>
      </c>
      <c r="J17" s="175"/>
      <c r="K17" s="176">
        <v>0.06</v>
      </c>
      <c r="L17" s="176">
        <v>0.22</v>
      </c>
      <c r="N17" s="160"/>
    </row>
    <row r="18" spans="2:14" ht="12" customHeight="1">
      <c r="C18" s="174" t="s">
        <v>194</v>
      </c>
      <c r="H18" s="7"/>
      <c r="I18" s="7"/>
      <c r="N18" s="160"/>
    </row>
    <row r="19" spans="2:14" ht="12" customHeight="1">
      <c r="H19" s="7"/>
      <c r="I19" s="7"/>
      <c r="N19" s="160"/>
    </row>
    <row r="20" spans="2:14" ht="12" customHeight="1">
      <c r="N20" s="160"/>
    </row>
    <row r="21" spans="2:14" ht="12" customHeight="1">
      <c r="B21" s="3" t="s">
        <v>250</v>
      </c>
      <c r="C21" s="4"/>
      <c r="D21" s="4"/>
      <c r="E21" s="4"/>
      <c r="F21" s="4"/>
      <c r="G21" s="60"/>
      <c r="H21" s="60"/>
      <c r="I21" s="60"/>
      <c r="J21" s="60"/>
      <c r="K21" s="60"/>
      <c r="L21" s="60"/>
      <c r="N21" s="160"/>
    </row>
    <row r="22" spans="2:14" ht="12" customHeight="1" thickBot="1">
      <c r="C22" s="53"/>
      <c r="D22" s="54"/>
      <c r="E22" s="54"/>
      <c r="F22" s="54"/>
      <c r="G22" s="54"/>
      <c r="H22" s="54"/>
      <c r="I22" s="54"/>
      <c r="J22" s="54"/>
      <c r="K22" s="54"/>
      <c r="L22" s="270"/>
      <c r="N22" s="160"/>
    </row>
    <row r="23" spans="2:14" ht="12" customHeight="1">
      <c r="C23" s="119"/>
      <c r="D23" s="119"/>
      <c r="E23" s="119"/>
      <c r="F23" s="119"/>
      <c r="G23" s="119"/>
      <c r="H23" s="281" t="s">
        <v>8</v>
      </c>
      <c r="I23" s="281"/>
      <c r="J23" s="281"/>
      <c r="K23" s="282" t="s">
        <v>129</v>
      </c>
      <c r="L23" s="282"/>
      <c r="N23" s="160"/>
    </row>
    <row r="24" spans="2:14" ht="12" customHeight="1">
      <c r="C24" s="119"/>
      <c r="D24" s="119"/>
      <c r="E24" s="119"/>
      <c r="F24" s="119"/>
      <c r="G24" s="119"/>
      <c r="H24" s="280" t="s">
        <v>0</v>
      </c>
      <c r="I24" s="280"/>
      <c r="J24" s="280"/>
      <c r="K24" s="276" t="s">
        <v>0</v>
      </c>
      <c r="L24" s="276"/>
      <c r="N24" s="160"/>
    </row>
    <row r="25" spans="2:14" ht="12" customHeight="1">
      <c r="C25" s="89" t="s">
        <v>9</v>
      </c>
      <c r="D25" s="120"/>
      <c r="E25" s="120"/>
      <c r="F25" s="120"/>
      <c r="G25" s="59"/>
      <c r="H25" s="64">
        <v>2019</v>
      </c>
      <c r="I25" s="66">
        <v>2018</v>
      </c>
      <c r="J25" s="7"/>
      <c r="K25" s="64">
        <v>2019</v>
      </c>
      <c r="L25" s="66">
        <v>2018</v>
      </c>
      <c r="N25" s="160"/>
    </row>
    <row r="26" spans="2:14" ht="12" customHeight="1">
      <c r="C26" s="4" t="s">
        <v>281</v>
      </c>
      <c r="D26" s="4"/>
      <c r="E26" s="4"/>
      <c r="F26" s="4"/>
      <c r="G26" s="60"/>
      <c r="H26" s="60">
        <v>-124.2</v>
      </c>
      <c r="I26" s="60">
        <v>-118.5</v>
      </c>
      <c r="J26" s="60"/>
      <c r="K26" s="60">
        <v>-510.3</v>
      </c>
      <c r="L26" s="60">
        <v>-530.1</v>
      </c>
      <c r="N26" s="160"/>
    </row>
    <row r="27" spans="2:14" ht="12" customHeight="1">
      <c r="C27" s="4" t="s">
        <v>33</v>
      </c>
      <c r="D27" s="4"/>
      <c r="E27" s="4"/>
      <c r="F27" s="4"/>
      <c r="G27" s="60"/>
      <c r="H27" s="60">
        <v>-5.2</v>
      </c>
      <c r="I27" s="60">
        <v>-4.7</v>
      </c>
      <c r="J27" s="60"/>
      <c r="K27" s="60">
        <v>-17.7</v>
      </c>
      <c r="L27" s="60">
        <v>-19.7</v>
      </c>
      <c r="N27" s="160"/>
    </row>
    <row r="28" spans="2:14" ht="12" customHeight="1">
      <c r="C28" s="4" t="s">
        <v>282</v>
      </c>
      <c r="D28" s="4"/>
      <c r="E28" s="4"/>
      <c r="F28" s="4"/>
      <c r="G28" s="60"/>
      <c r="H28" s="60">
        <v>-12.6</v>
      </c>
      <c r="I28" s="60">
        <v>-12.9</v>
      </c>
      <c r="J28" s="60"/>
      <c r="K28" s="60">
        <v>-51.8</v>
      </c>
      <c r="L28" s="60">
        <v>-51.8</v>
      </c>
      <c r="N28" s="160"/>
    </row>
    <row r="29" spans="2:14" ht="12" customHeight="1">
      <c r="C29" s="56" t="s">
        <v>34</v>
      </c>
      <c r="D29" s="56"/>
      <c r="E29" s="196"/>
      <c r="F29" s="55"/>
      <c r="G29" s="70"/>
      <c r="H29" s="61">
        <f>SUM(H26:H28)</f>
        <v>-142</v>
      </c>
      <c r="I29" s="61">
        <v>-136.1</v>
      </c>
      <c r="J29" s="60"/>
      <c r="K29" s="61">
        <f>SUM(K26:K28)</f>
        <v>-579.79999999999995</v>
      </c>
      <c r="L29" s="61">
        <v>-601.6</v>
      </c>
      <c r="N29" s="160"/>
    </row>
    <row r="30" spans="2:14" ht="12" customHeight="1">
      <c r="C30" s="4" t="s">
        <v>35</v>
      </c>
      <c r="D30" s="4"/>
      <c r="E30" s="197"/>
      <c r="F30" s="4"/>
      <c r="G30" s="60"/>
      <c r="H30" s="60">
        <v>3.7</v>
      </c>
      <c r="I30" s="60">
        <v>3.5</v>
      </c>
      <c r="J30" s="60"/>
      <c r="K30" s="60">
        <v>3</v>
      </c>
      <c r="L30" s="60">
        <v>-3</v>
      </c>
      <c r="N30" s="160"/>
    </row>
    <row r="31" spans="2:14" ht="12" customHeight="1">
      <c r="C31" s="59" t="s">
        <v>31</v>
      </c>
      <c r="D31" s="4"/>
      <c r="E31" s="197"/>
      <c r="F31" s="4"/>
      <c r="G31" s="60"/>
      <c r="H31" s="60">
        <v>41.3</v>
      </c>
      <c r="I31" s="60">
        <v>40.200000000000003</v>
      </c>
      <c r="J31" s="60"/>
      <c r="K31" s="60">
        <v>244.8</v>
      </c>
      <c r="L31" s="60">
        <v>277.10000000000002</v>
      </c>
      <c r="N31" s="160"/>
    </row>
    <row r="32" spans="2:14" ht="12" customHeight="1">
      <c r="C32" s="59" t="s">
        <v>36</v>
      </c>
      <c r="D32" s="4"/>
      <c r="E32" s="197"/>
      <c r="F32" s="4"/>
      <c r="G32" s="60"/>
      <c r="H32" s="60">
        <v>2.7</v>
      </c>
      <c r="I32" s="60">
        <v>1.7</v>
      </c>
      <c r="J32" s="60"/>
      <c r="K32" s="60">
        <v>8</v>
      </c>
      <c r="L32" s="60">
        <v>8.9</v>
      </c>
      <c r="N32" s="160"/>
    </row>
    <row r="33" spans="2:14" ht="12" customHeight="1">
      <c r="C33" s="56" t="s">
        <v>87</v>
      </c>
      <c r="D33" s="56"/>
      <c r="E33" s="196"/>
      <c r="F33" s="56"/>
      <c r="G33" s="70"/>
      <c r="H33" s="61">
        <f>SUM(H29:H32)</f>
        <v>-94.300000000000011</v>
      </c>
      <c r="I33" s="61">
        <v>-90.699999999999989</v>
      </c>
      <c r="J33" s="70"/>
      <c r="K33" s="61">
        <f>SUM(K29:K32)</f>
        <v>-323.99999999999994</v>
      </c>
      <c r="L33" s="61">
        <v>-318.60000000000002</v>
      </c>
      <c r="N33" s="160"/>
    </row>
    <row r="34" spans="2:14" ht="12" customHeight="1">
      <c r="C34" s="4"/>
      <c r="D34" s="4"/>
      <c r="E34" s="195"/>
      <c r="F34" s="4"/>
      <c r="G34" s="60"/>
      <c r="H34" s="60"/>
      <c r="I34" s="60"/>
      <c r="J34" s="60"/>
      <c r="K34" s="60"/>
      <c r="L34" s="60"/>
      <c r="N34" s="160"/>
    </row>
    <row r="35" spans="2:14" ht="12" customHeight="1">
      <c r="B35" s="3" t="s">
        <v>251</v>
      </c>
      <c r="N35" s="160"/>
    </row>
    <row r="36" spans="2:14" ht="12" customHeight="1">
      <c r="B36" s="3"/>
      <c r="N36" s="160"/>
    </row>
    <row r="37" spans="2:14" ht="12" customHeight="1" thickBot="1">
      <c r="C37" s="117" t="s">
        <v>88</v>
      </c>
      <c r="D37" s="117"/>
      <c r="E37" s="117"/>
      <c r="F37" s="117"/>
      <c r="G37" s="117"/>
      <c r="H37" s="117"/>
      <c r="I37" s="117"/>
      <c r="J37" s="117"/>
      <c r="K37" s="117"/>
      <c r="L37" s="117"/>
      <c r="N37" s="160"/>
    </row>
    <row r="38" spans="2:14" ht="12" customHeight="1">
      <c r="C38" s="119"/>
      <c r="D38" s="119"/>
      <c r="E38" s="119"/>
      <c r="F38" s="119"/>
      <c r="G38" s="119"/>
      <c r="H38" s="281" t="s">
        <v>8</v>
      </c>
      <c r="I38" s="281"/>
      <c r="J38" s="281"/>
      <c r="K38" s="282" t="s">
        <v>129</v>
      </c>
      <c r="L38" s="282"/>
      <c r="N38" s="160"/>
    </row>
    <row r="39" spans="2:14" ht="12" customHeight="1">
      <c r="C39" s="119"/>
      <c r="D39" s="119"/>
      <c r="E39" s="119"/>
      <c r="F39" s="119"/>
      <c r="G39" s="119"/>
      <c r="H39" s="280" t="s">
        <v>0</v>
      </c>
      <c r="I39" s="280"/>
      <c r="J39" s="280"/>
      <c r="K39" s="276" t="s">
        <v>0</v>
      </c>
      <c r="L39" s="276"/>
      <c r="N39" s="160"/>
    </row>
    <row r="40" spans="2:14" ht="12" customHeight="1">
      <c r="C40" s="89" t="s">
        <v>9</v>
      </c>
      <c r="D40" s="120"/>
      <c r="E40" s="120"/>
      <c r="F40" s="120"/>
      <c r="G40" s="59"/>
      <c r="H40" s="64">
        <v>2019</v>
      </c>
      <c r="I40" s="66">
        <v>2018</v>
      </c>
      <c r="K40" s="64">
        <v>2019</v>
      </c>
      <c r="L40" s="66">
        <v>2018</v>
      </c>
      <c r="N40" s="160"/>
    </row>
    <row r="41" spans="2:14" ht="12" customHeight="1">
      <c r="C41" s="157"/>
      <c r="D41" s="59"/>
      <c r="E41" s="59"/>
      <c r="F41" s="59"/>
      <c r="G41" s="59"/>
      <c r="H41" s="121"/>
      <c r="I41" s="122"/>
      <c r="K41" s="121"/>
      <c r="L41" s="122"/>
      <c r="N41" s="160"/>
    </row>
    <row r="42" spans="2:14" ht="12" customHeight="1">
      <c r="C42" s="71" t="s">
        <v>85</v>
      </c>
      <c r="D42" s="59"/>
      <c r="E42" s="59"/>
      <c r="F42" s="59"/>
      <c r="G42" s="59"/>
      <c r="H42" s="121"/>
      <c r="I42" s="122"/>
      <c r="K42" s="121"/>
      <c r="L42" s="122"/>
      <c r="N42" s="160"/>
    </row>
    <row r="43" spans="2:14" ht="12" customHeight="1">
      <c r="C43" s="59" t="s">
        <v>86</v>
      </c>
      <c r="E43" s="59"/>
      <c r="F43" s="59"/>
      <c r="G43" s="59"/>
      <c r="H43" s="104">
        <v>-43.6</v>
      </c>
      <c r="I43" s="104">
        <v>-46.1</v>
      </c>
      <c r="J43" s="104"/>
      <c r="K43" s="104">
        <v>-206.5</v>
      </c>
      <c r="L43" s="104">
        <v>-212.29999999999998</v>
      </c>
      <c r="N43" s="160"/>
    </row>
    <row r="44" spans="2:14" ht="12" customHeight="1">
      <c r="C44" s="59" t="s">
        <v>89</v>
      </c>
      <c r="E44" s="59"/>
      <c r="F44" s="59"/>
      <c r="G44" s="59"/>
      <c r="H44" s="104">
        <v>-91.9</v>
      </c>
      <c r="I44" s="104">
        <v>-44.9</v>
      </c>
      <c r="J44" s="104"/>
      <c r="K44" s="104">
        <v>-213</v>
      </c>
      <c r="L44" s="104">
        <v>-150.4</v>
      </c>
      <c r="N44" s="160"/>
    </row>
    <row r="45" spans="2:14" ht="12" customHeight="1">
      <c r="C45" s="59" t="s">
        <v>90</v>
      </c>
      <c r="E45" s="59"/>
      <c r="F45" s="59"/>
      <c r="G45" s="59"/>
      <c r="H45" s="104">
        <v>-14.7</v>
      </c>
      <c r="I45" s="103">
        <v>-14.7</v>
      </c>
      <c r="J45" s="104"/>
      <c r="K45" s="104">
        <v>-17.899999999999999</v>
      </c>
      <c r="L45" s="103">
        <v>-22.6</v>
      </c>
      <c r="N45" s="160"/>
    </row>
    <row r="46" spans="2:14" ht="12" customHeight="1">
      <c r="C46" s="62" t="s">
        <v>60</v>
      </c>
      <c r="D46" s="6"/>
      <c r="E46" s="6"/>
      <c r="F46" s="123"/>
      <c r="G46" s="59"/>
      <c r="H46" s="105">
        <f>SUM(H43:H45)</f>
        <v>-150.19999999999999</v>
      </c>
      <c r="I46" s="105">
        <v>-105.7</v>
      </c>
      <c r="J46" s="101"/>
      <c r="K46" s="105">
        <f>SUM(K43:K45)</f>
        <v>-437.4</v>
      </c>
      <c r="L46" s="105">
        <v>-385.3</v>
      </c>
      <c r="N46" s="160"/>
    </row>
    <row r="47" spans="2:14" ht="12" customHeight="1">
      <c r="C47" s="71"/>
      <c r="D47" s="10"/>
      <c r="E47" s="10"/>
      <c r="F47" s="59"/>
      <c r="G47" s="59"/>
      <c r="H47" s="101"/>
      <c r="I47" s="101"/>
      <c r="J47" s="101"/>
      <c r="K47" s="101"/>
      <c r="L47" s="101"/>
      <c r="N47" s="160"/>
    </row>
    <row r="48" spans="2:14" ht="12" customHeight="1">
      <c r="C48" s="71" t="s">
        <v>218</v>
      </c>
      <c r="D48" s="10"/>
      <c r="E48" s="10"/>
      <c r="F48" s="59"/>
      <c r="G48" s="59"/>
      <c r="H48" s="101"/>
      <c r="I48" s="101"/>
      <c r="J48" s="101"/>
      <c r="K48" s="101"/>
      <c r="L48" s="101"/>
      <c r="N48" s="160"/>
    </row>
    <row r="49" spans="3:14" ht="12" customHeight="1">
      <c r="C49" s="59" t="s">
        <v>86</v>
      </c>
      <c r="D49" s="10"/>
      <c r="E49" s="10"/>
      <c r="F49" s="59"/>
      <c r="G49" s="59"/>
      <c r="H49" s="104">
        <v>-89.2</v>
      </c>
      <c r="I49" s="104">
        <v>-68.900000000000006</v>
      </c>
      <c r="J49" s="104"/>
      <c r="K49" s="104">
        <v>-343.90000000000003</v>
      </c>
      <c r="L49" s="104">
        <v>-362.1</v>
      </c>
      <c r="N49" s="160"/>
    </row>
    <row r="50" spans="3:14" ht="12" customHeight="1">
      <c r="C50" s="62" t="s">
        <v>60</v>
      </c>
      <c r="D50" s="62"/>
      <c r="E50" s="62"/>
      <c r="F50" s="62"/>
      <c r="G50" s="59"/>
      <c r="H50" s="105">
        <f>SUM(H49:H49)</f>
        <v>-89.2</v>
      </c>
      <c r="I50" s="105">
        <v>-68.900000000000006</v>
      </c>
      <c r="J50" s="101"/>
      <c r="K50" s="105">
        <f>SUM(K48:K49)</f>
        <v>-343.90000000000003</v>
      </c>
      <c r="L50" s="105">
        <v>-362.1</v>
      </c>
      <c r="N50" s="160"/>
    </row>
    <row r="51" spans="3:14" ht="12" customHeight="1">
      <c r="N51" s="160"/>
    </row>
    <row r="52" spans="3:14" ht="12" customHeight="1">
      <c r="N52" s="160"/>
    </row>
    <row r="53" spans="3:14" ht="12" customHeight="1" thickBot="1">
      <c r="C53" s="117" t="s">
        <v>229</v>
      </c>
      <c r="D53" s="117"/>
      <c r="E53" s="117"/>
      <c r="F53" s="117"/>
      <c r="G53" s="117"/>
      <c r="H53" s="118"/>
      <c r="I53" s="117"/>
      <c r="J53" s="117"/>
      <c r="K53" s="117"/>
      <c r="L53" s="117"/>
      <c r="N53" s="160"/>
    </row>
    <row r="54" spans="3:14" ht="12" customHeight="1">
      <c r="C54" s="119"/>
      <c r="D54" s="119"/>
      <c r="E54" s="119"/>
      <c r="F54" s="119"/>
      <c r="G54" s="119"/>
      <c r="H54" s="281" t="s">
        <v>8</v>
      </c>
      <c r="I54" s="281"/>
      <c r="J54" s="281"/>
      <c r="K54" s="282" t="s">
        <v>129</v>
      </c>
      <c r="L54" s="282"/>
      <c r="N54" s="160"/>
    </row>
    <row r="55" spans="3:14" ht="12" customHeight="1">
      <c r="C55" s="119"/>
      <c r="D55" s="119"/>
      <c r="E55" s="119"/>
      <c r="F55" s="119"/>
      <c r="G55" s="119"/>
      <c r="H55" s="280" t="s">
        <v>0</v>
      </c>
      <c r="I55" s="280"/>
      <c r="J55" s="280"/>
      <c r="K55" s="276" t="s">
        <v>0</v>
      </c>
      <c r="L55" s="276"/>
      <c r="N55" s="160"/>
    </row>
    <row r="56" spans="3:14" ht="12" customHeight="1">
      <c r="C56" s="89" t="s">
        <v>9</v>
      </c>
      <c r="D56" s="120"/>
      <c r="E56" s="120"/>
      <c r="F56" s="120"/>
      <c r="G56" s="59"/>
      <c r="H56" s="64">
        <v>2019</v>
      </c>
      <c r="I56" s="66">
        <v>2018</v>
      </c>
      <c r="K56" s="64">
        <v>2019</v>
      </c>
      <c r="L56" s="66">
        <v>2018</v>
      </c>
      <c r="N56" s="160"/>
    </row>
    <row r="57" spans="3:14" ht="12" customHeight="1">
      <c r="C57" s="67" t="s">
        <v>208</v>
      </c>
      <c r="E57" s="59"/>
      <c r="F57" s="59"/>
      <c r="G57" s="59"/>
      <c r="H57" s="104">
        <v>-49.3</v>
      </c>
      <c r="I57" s="104">
        <v>-48.3</v>
      </c>
      <c r="J57" s="104"/>
      <c r="K57" s="104">
        <v>-203.89999999999998</v>
      </c>
      <c r="L57" s="104">
        <v>-203.4</v>
      </c>
      <c r="N57" s="160"/>
    </row>
    <row r="58" spans="3:14" ht="12" customHeight="1">
      <c r="C58" s="67" t="s">
        <v>279</v>
      </c>
      <c r="E58" s="59"/>
      <c r="F58" s="59"/>
      <c r="G58" s="59"/>
      <c r="H58" s="104">
        <v>1.5999999999999996</v>
      </c>
      <c r="I58" s="104">
        <v>1.8</v>
      </c>
      <c r="J58" s="104"/>
      <c r="K58" s="104">
        <v>1.2999999999999972</v>
      </c>
      <c r="L58" s="104">
        <v>-1.8</v>
      </c>
      <c r="N58" s="160"/>
    </row>
    <row r="59" spans="3:14" ht="12" customHeight="1">
      <c r="C59" s="120" t="s">
        <v>280</v>
      </c>
      <c r="E59" s="59"/>
      <c r="F59" s="59"/>
      <c r="G59" s="59"/>
      <c r="H59" s="104">
        <v>12.9</v>
      </c>
      <c r="I59" s="104">
        <v>8.8000000000000007</v>
      </c>
      <c r="J59" s="104"/>
      <c r="K59" s="104">
        <v>86.8</v>
      </c>
      <c r="L59" s="104">
        <v>87.7</v>
      </c>
      <c r="N59" s="271"/>
    </row>
    <row r="60" spans="3:14" ht="12" customHeight="1">
      <c r="C60" s="62" t="s">
        <v>60</v>
      </c>
      <c r="D60" s="6"/>
      <c r="E60" s="6"/>
      <c r="F60" s="123"/>
      <c r="G60" s="59"/>
      <c r="H60" s="105">
        <f>SUM(H57:H59)</f>
        <v>-34.799999999999997</v>
      </c>
      <c r="I60" s="105">
        <v>-37.699999999999996</v>
      </c>
      <c r="J60" s="101"/>
      <c r="K60" s="105">
        <f>SUM(K57:K59)</f>
        <v>-115.79999999999997</v>
      </c>
      <c r="L60" s="105">
        <v>-117.5</v>
      </c>
      <c r="N60" s="160"/>
    </row>
    <row r="61" spans="3:14" ht="12" customHeight="1">
      <c r="C61" s="238" t="s">
        <v>287</v>
      </c>
      <c r="D61" s="7"/>
      <c r="E61" s="7"/>
      <c r="F61" s="7"/>
      <c r="G61" s="7"/>
      <c r="H61" s="7"/>
      <c r="I61" s="7"/>
      <c r="J61" s="7"/>
      <c r="K61" s="7"/>
      <c r="N61" s="160"/>
    </row>
    <row r="62" spans="3:14" ht="12" customHeight="1">
      <c r="N62" s="160"/>
    </row>
    <row r="63" spans="3:14" ht="12" customHeight="1">
      <c r="N63" s="160"/>
    </row>
    <row r="64" spans="3:14" ht="12" customHeight="1" thickBot="1">
      <c r="C64" s="117" t="s">
        <v>91</v>
      </c>
      <c r="D64" s="117"/>
      <c r="E64" s="117"/>
      <c r="F64" s="117"/>
      <c r="G64" s="117"/>
      <c r="H64" s="118"/>
      <c r="I64" s="117"/>
      <c r="J64" s="117"/>
      <c r="K64" s="117"/>
      <c r="L64" s="117"/>
      <c r="N64" s="160"/>
    </row>
    <row r="65" spans="2:14" ht="12" customHeight="1">
      <c r="C65" s="119"/>
      <c r="D65" s="119"/>
      <c r="E65" s="119"/>
      <c r="F65" s="119"/>
      <c r="G65" s="119"/>
      <c r="H65" s="281" t="s">
        <v>8</v>
      </c>
      <c r="I65" s="281"/>
      <c r="J65" s="281"/>
      <c r="K65" s="282" t="s">
        <v>129</v>
      </c>
      <c r="L65" s="282"/>
      <c r="N65" s="160"/>
    </row>
    <row r="66" spans="2:14" ht="12" customHeight="1">
      <c r="C66" s="119"/>
      <c r="D66" s="119"/>
      <c r="E66" s="119"/>
      <c r="F66" s="119"/>
      <c r="G66" s="119"/>
      <c r="H66" s="280" t="s">
        <v>0</v>
      </c>
      <c r="I66" s="280"/>
      <c r="J66" s="280"/>
      <c r="K66" s="276" t="s">
        <v>0</v>
      </c>
      <c r="L66" s="276"/>
      <c r="N66" s="160"/>
    </row>
    <row r="67" spans="2:14" ht="12" customHeight="1">
      <c r="C67" s="89" t="s">
        <v>9</v>
      </c>
      <c r="D67" s="120"/>
      <c r="E67" s="120"/>
      <c r="F67" s="120"/>
      <c r="G67" s="59"/>
      <c r="H67" s="64">
        <v>2019</v>
      </c>
      <c r="I67" s="66">
        <v>2018</v>
      </c>
      <c r="K67" s="64">
        <v>2019</v>
      </c>
      <c r="L67" s="66">
        <v>2018</v>
      </c>
      <c r="N67" s="160"/>
    </row>
    <row r="68" spans="2:14" ht="12" customHeight="1">
      <c r="C68" s="59" t="s">
        <v>92</v>
      </c>
      <c r="E68" s="59"/>
      <c r="F68" s="59"/>
      <c r="G68" s="59"/>
      <c r="H68" s="104">
        <v>0</v>
      </c>
      <c r="I68" s="104">
        <v>-0.6</v>
      </c>
      <c r="J68" s="104"/>
      <c r="K68" s="104">
        <v>-0.4</v>
      </c>
      <c r="L68" s="104">
        <v>-2.4</v>
      </c>
      <c r="N68" s="160"/>
    </row>
    <row r="69" spans="2:14" ht="12" customHeight="1">
      <c r="C69" s="59" t="s">
        <v>93</v>
      </c>
      <c r="E69" s="59"/>
      <c r="F69" s="59"/>
      <c r="G69" s="59"/>
      <c r="H69" s="104">
        <v>2.9</v>
      </c>
      <c r="I69" s="104">
        <v>-0.6</v>
      </c>
      <c r="J69" s="104"/>
      <c r="K69" s="104">
        <v>4.2</v>
      </c>
      <c r="L69" s="104">
        <v>-1.7000000000000002</v>
      </c>
      <c r="N69" s="160"/>
    </row>
    <row r="70" spans="2:14" ht="12" customHeight="1">
      <c r="C70" s="59" t="s">
        <v>94</v>
      </c>
      <c r="E70" s="59"/>
      <c r="F70" s="59"/>
      <c r="G70" s="59"/>
      <c r="H70" s="104">
        <v>-2</v>
      </c>
      <c r="I70" s="103">
        <v>1.4</v>
      </c>
      <c r="J70" s="104"/>
      <c r="K70" s="104">
        <v>-1.9</v>
      </c>
      <c r="L70" s="103">
        <v>6.9</v>
      </c>
      <c r="N70" s="160"/>
    </row>
    <row r="71" spans="2:14" ht="12" customHeight="1">
      <c r="C71" s="59" t="s">
        <v>95</v>
      </c>
      <c r="E71" s="59"/>
      <c r="F71" s="59"/>
      <c r="G71" s="59"/>
      <c r="H71" s="104">
        <v>0</v>
      </c>
      <c r="I71" s="104">
        <v>-8.1999999999999993</v>
      </c>
      <c r="J71" s="104"/>
      <c r="K71" s="104">
        <v>0</v>
      </c>
      <c r="L71" s="104">
        <v>-8.1999999999999993</v>
      </c>
      <c r="N71" s="160"/>
    </row>
    <row r="72" spans="2:14" ht="12" customHeight="1">
      <c r="C72" s="59" t="s">
        <v>2</v>
      </c>
      <c r="E72" s="59"/>
      <c r="F72" s="59"/>
      <c r="G72" s="59"/>
      <c r="H72" s="104">
        <v>0</v>
      </c>
      <c r="I72" s="103">
        <v>-1.4</v>
      </c>
      <c r="J72" s="104"/>
      <c r="K72" s="104">
        <v>-0.9</v>
      </c>
      <c r="L72" s="103">
        <v>-8.1</v>
      </c>
      <c r="N72" s="160"/>
    </row>
    <row r="73" spans="2:14" ht="12" customHeight="1">
      <c r="C73" s="62" t="s">
        <v>60</v>
      </c>
      <c r="D73" s="6"/>
      <c r="E73" s="6"/>
      <c r="F73" s="123"/>
      <c r="G73" s="59"/>
      <c r="H73" s="105">
        <f>SUM(H68:H72)</f>
        <v>0.89999999999999991</v>
      </c>
      <c r="I73" s="105">
        <v>-9.3999999999999986</v>
      </c>
      <c r="J73" s="101"/>
      <c r="K73" s="105">
        <f>SUM(K68:K72)</f>
        <v>1.0000000000000004</v>
      </c>
      <c r="L73" s="105">
        <v>-13.499999999999998</v>
      </c>
      <c r="N73" s="160"/>
    </row>
    <row r="74" spans="2:14" ht="12" customHeight="1">
      <c r="N74" s="160"/>
    </row>
    <row r="75" spans="2:14" ht="12" customHeight="1">
      <c r="B75" s="3" t="s">
        <v>266</v>
      </c>
      <c r="N75" s="160"/>
    </row>
    <row r="76" spans="2:14" ht="12" customHeight="1">
      <c r="N76" s="160"/>
    </row>
    <row r="77" spans="2:14" ht="12" customHeight="1">
      <c r="N77" s="160"/>
    </row>
    <row r="78" spans="2:14" ht="12" customHeight="1">
      <c r="B78" s="3" t="s">
        <v>252</v>
      </c>
      <c r="N78" s="160"/>
    </row>
    <row r="79" spans="2:14" ht="12" customHeight="1">
      <c r="B79" s="3"/>
      <c r="N79" s="160"/>
    </row>
    <row r="80" spans="2:14" ht="12" customHeight="1" thickBot="1">
      <c r="C80" s="117" t="s">
        <v>97</v>
      </c>
      <c r="D80" s="117"/>
      <c r="E80" s="117"/>
      <c r="F80" s="117"/>
      <c r="G80" s="117"/>
      <c r="H80" s="118"/>
      <c r="I80" s="117"/>
      <c r="J80" s="117"/>
      <c r="K80" s="117"/>
      <c r="L80" s="117"/>
      <c r="N80" s="160"/>
    </row>
    <row r="81" spans="2:14" ht="12" customHeight="1">
      <c r="C81" s="119"/>
      <c r="D81" s="119"/>
      <c r="E81" s="119"/>
      <c r="F81" s="119"/>
      <c r="G81" s="119"/>
      <c r="H81" s="281" t="s">
        <v>8</v>
      </c>
      <c r="I81" s="281"/>
      <c r="J81" s="281"/>
      <c r="K81" s="282" t="s">
        <v>129</v>
      </c>
      <c r="L81" s="282"/>
      <c r="N81" s="160"/>
    </row>
    <row r="82" spans="2:14" ht="12" customHeight="1">
      <c r="C82" s="119"/>
      <c r="D82" s="119"/>
      <c r="E82" s="119"/>
      <c r="F82" s="119"/>
      <c r="G82" s="119"/>
      <c r="H82" s="280" t="s">
        <v>0</v>
      </c>
      <c r="I82" s="280"/>
      <c r="J82" s="280"/>
      <c r="K82" s="276" t="s">
        <v>0</v>
      </c>
      <c r="L82" s="276"/>
      <c r="N82" s="160"/>
    </row>
    <row r="83" spans="2:14" ht="12" customHeight="1">
      <c r="C83" s="89" t="s">
        <v>9</v>
      </c>
      <c r="D83" s="120"/>
      <c r="E83" s="120"/>
      <c r="F83" s="120"/>
      <c r="G83" s="59"/>
      <c r="H83" s="64">
        <v>2019</v>
      </c>
      <c r="I83" s="66">
        <v>2018</v>
      </c>
      <c r="K83" s="64">
        <v>2019</v>
      </c>
      <c r="L83" s="66">
        <v>2018</v>
      </c>
      <c r="N83" s="160"/>
    </row>
    <row r="84" spans="2:14" ht="12" customHeight="1">
      <c r="C84" s="67" t="s">
        <v>265</v>
      </c>
      <c r="E84" s="59"/>
      <c r="F84" s="59"/>
      <c r="G84" s="59"/>
      <c r="H84" s="104">
        <v>-15.2</v>
      </c>
      <c r="I84" s="104">
        <v>-17.7</v>
      </c>
      <c r="J84" s="104"/>
      <c r="K84" s="104">
        <v>-63.6</v>
      </c>
      <c r="L84" s="104">
        <v>-69.099999999999994</v>
      </c>
      <c r="N84" s="160"/>
    </row>
    <row r="85" spans="2:14" ht="12" customHeight="1">
      <c r="C85" s="67" t="s">
        <v>264</v>
      </c>
      <c r="E85" s="59"/>
      <c r="F85" s="59"/>
      <c r="G85" s="59"/>
      <c r="H85" s="104">
        <v>-3.2</v>
      </c>
      <c r="I85" s="104">
        <v>0</v>
      </c>
      <c r="J85" s="104"/>
      <c r="K85" s="104">
        <v>-13.8</v>
      </c>
      <c r="L85" s="104">
        <v>0</v>
      </c>
      <c r="N85" s="160"/>
    </row>
    <row r="86" spans="2:14" ht="12" customHeight="1">
      <c r="C86" s="67" t="s">
        <v>96</v>
      </c>
      <c r="E86" s="59"/>
      <c r="F86" s="59"/>
      <c r="G86" s="59"/>
      <c r="H86" s="104">
        <v>2.3999999999999995</v>
      </c>
      <c r="I86" s="104">
        <v>1.9</v>
      </c>
      <c r="J86" s="104"/>
      <c r="K86" s="104">
        <v>9.9000000000000021</v>
      </c>
      <c r="L86" s="104">
        <v>7.1</v>
      </c>
      <c r="N86" s="160"/>
    </row>
    <row r="87" spans="2:14" ht="12" customHeight="1">
      <c r="C87" s="62" t="s">
        <v>60</v>
      </c>
      <c r="D87" s="6"/>
      <c r="E87" s="6"/>
      <c r="F87" s="123"/>
      <c r="G87" s="59"/>
      <c r="H87" s="105">
        <f>SUM(H84:H86)</f>
        <v>-16</v>
      </c>
      <c r="I87" s="105">
        <v>-15.799999999999999</v>
      </c>
      <c r="J87" s="101"/>
      <c r="K87" s="105">
        <f>SUM(K84:K86)</f>
        <v>-67.5</v>
      </c>
      <c r="L87" s="105">
        <v>-61.999999999999993</v>
      </c>
      <c r="N87" s="160"/>
    </row>
    <row r="88" spans="2:14" ht="12" customHeight="1">
      <c r="N88" s="160"/>
    </row>
    <row r="89" spans="2:14" ht="12" customHeight="1">
      <c r="N89" s="160"/>
    </row>
    <row r="90" spans="2:14" ht="12" customHeight="1">
      <c r="B90" s="3" t="s">
        <v>253</v>
      </c>
      <c r="N90" s="160"/>
    </row>
    <row r="91" spans="2:14" ht="12" customHeight="1">
      <c r="B91" s="3"/>
      <c r="N91" s="160"/>
    </row>
    <row r="92" spans="2:14" ht="12" customHeight="1" thickBot="1">
      <c r="C92" s="117" t="s">
        <v>98</v>
      </c>
      <c r="D92" s="117"/>
      <c r="E92" s="117"/>
      <c r="F92" s="117"/>
      <c r="G92" s="117"/>
      <c r="H92" s="118"/>
      <c r="I92" s="117"/>
      <c r="J92" s="117"/>
      <c r="K92" s="117"/>
      <c r="L92" s="117"/>
      <c r="N92" s="160"/>
    </row>
    <row r="93" spans="2:14" ht="12" customHeight="1">
      <c r="C93" s="119"/>
      <c r="D93" s="119"/>
      <c r="E93" s="119"/>
      <c r="F93" s="119"/>
      <c r="G93" s="119"/>
      <c r="H93" s="281" t="s">
        <v>8</v>
      </c>
      <c r="I93" s="281"/>
      <c r="J93" s="281"/>
      <c r="K93" s="282" t="s">
        <v>129</v>
      </c>
      <c r="L93" s="282"/>
      <c r="N93" s="160"/>
    </row>
    <row r="94" spans="2:14" ht="12" customHeight="1">
      <c r="C94" s="119"/>
      <c r="D94" s="119"/>
      <c r="E94" s="119"/>
      <c r="F94" s="119"/>
      <c r="G94" s="119"/>
      <c r="H94" s="280" t="s">
        <v>0</v>
      </c>
      <c r="I94" s="280"/>
      <c r="J94" s="280"/>
      <c r="K94" s="276" t="s">
        <v>0</v>
      </c>
      <c r="L94" s="276"/>
      <c r="N94" s="160"/>
    </row>
    <row r="95" spans="2:14" ht="12" customHeight="1">
      <c r="C95" s="89" t="s">
        <v>9</v>
      </c>
      <c r="D95" s="120"/>
      <c r="E95" s="120"/>
      <c r="F95" s="120"/>
      <c r="G95" s="59"/>
      <c r="H95" s="64">
        <v>2019</v>
      </c>
      <c r="I95" s="66">
        <v>2018</v>
      </c>
      <c r="K95" s="64">
        <v>2019</v>
      </c>
      <c r="L95" s="66">
        <v>2018</v>
      </c>
      <c r="N95" s="160"/>
    </row>
    <row r="96" spans="2:14" ht="12" customHeight="1">
      <c r="C96" s="67" t="s">
        <v>6</v>
      </c>
      <c r="D96" s="59"/>
      <c r="E96" s="59"/>
      <c r="F96" s="59"/>
      <c r="G96" s="59"/>
      <c r="H96" s="104">
        <v>0.4</v>
      </c>
      <c r="I96" s="104">
        <v>1</v>
      </c>
      <c r="K96" s="104">
        <v>2.2000000000000002</v>
      </c>
      <c r="L96" s="104">
        <v>2.2000000000000002</v>
      </c>
      <c r="N96" s="160"/>
    </row>
    <row r="97" spans="2:14" ht="12" customHeight="1">
      <c r="C97" s="79" t="s">
        <v>99</v>
      </c>
      <c r="E97" s="59"/>
      <c r="F97" s="59"/>
      <c r="G97" s="59"/>
      <c r="H97" s="104">
        <v>-2.5</v>
      </c>
      <c r="I97" s="104">
        <v>-2.1</v>
      </c>
      <c r="J97" s="104"/>
      <c r="K97" s="104">
        <v>1</v>
      </c>
      <c r="L97" s="104">
        <v>-2.9000000000000004</v>
      </c>
      <c r="N97" s="160"/>
    </row>
    <row r="98" spans="2:14" ht="12" customHeight="1">
      <c r="C98" s="67" t="s">
        <v>100</v>
      </c>
      <c r="E98" s="59"/>
      <c r="F98" s="59"/>
      <c r="G98" s="59"/>
      <c r="H98" s="104">
        <v>-1.1999999999999997</v>
      </c>
      <c r="I98" s="104">
        <v>-1.3</v>
      </c>
      <c r="J98" s="104"/>
      <c r="K98" s="104">
        <v>-7.8</v>
      </c>
      <c r="L98" s="104">
        <v>-5.7</v>
      </c>
      <c r="N98" s="160"/>
    </row>
    <row r="99" spans="2:14" ht="12" customHeight="1">
      <c r="C99" s="62" t="s">
        <v>60</v>
      </c>
      <c r="D99" s="6"/>
      <c r="E99" s="6"/>
      <c r="F99" s="123"/>
      <c r="G99" s="59"/>
      <c r="H99" s="105">
        <f>SUM(H96:H98)</f>
        <v>-3.3</v>
      </c>
      <c r="I99" s="105">
        <v>-2.4000000000000004</v>
      </c>
      <c r="J99" s="101">
        <v>-121.60000000000001</v>
      </c>
      <c r="K99" s="105">
        <f>SUM(K96:K98)</f>
        <v>-4.5999999999999996</v>
      </c>
      <c r="L99" s="105">
        <v>-6.4</v>
      </c>
      <c r="N99" s="160"/>
    </row>
    <row r="100" spans="2:14" ht="12" customHeight="1">
      <c r="N100" s="160"/>
    </row>
    <row r="101" spans="2:14" ht="12" customHeight="1">
      <c r="B101" s="3" t="s">
        <v>254</v>
      </c>
      <c r="N101" s="160"/>
    </row>
    <row r="102" spans="2:14" ht="12" customHeight="1">
      <c r="B102" s="3"/>
      <c r="N102" s="160"/>
    </row>
    <row r="103" spans="2:14" ht="12" customHeight="1" thickBot="1">
      <c r="C103" s="117" t="s">
        <v>101</v>
      </c>
      <c r="D103" s="117"/>
      <c r="E103" s="117"/>
      <c r="F103" s="117"/>
      <c r="G103" s="117"/>
      <c r="H103" s="118"/>
      <c r="I103" s="117"/>
      <c r="J103" s="117"/>
      <c r="K103" s="117"/>
      <c r="L103" s="117"/>
      <c r="N103" s="160"/>
    </row>
    <row r="104" spans="2:14" ht="12" customHeight="1">
      <c r="C104" s="119"/>
      <c r="D104" s="119"/>
      <c r="E104" s="119"/>
      <c r="F104" s="119"/>
      <c r="G104" s="119"/>
      <c r="H104" s="281" t="s">
        <v>8</v>
      </c>
      <c r="I104" s="281"/>
      <c r="J104" s="281"/>
      <c r="K104" s="282" t="s">
        <v>129</v>
      </c>
      <c r="L104" s="282"/>
      <c r="N104" s="160"/>
    </row>
    <row r="105" spans="2:14" ht="12" customHeight="1">
      <c r="C105" s="119"/>
      <c r="D105" s="119"/>
      <c r="E105" s="119"/>
      <c r="F105" s="119"/>
      <c r="G105" s="119"/>
      <c r="H105" s="280" t="s">
        <v>0</v>
      </c>
      <c r="I105" s="280"/>
      <c r="J105" s="280"/>
      <c r="K105" s="276" t="s">
        <v>0</v>
      </c>
      <c r="L105" s="276"/>
      <c r="N105" s="160"/>
    </row>
    <row r="106" spans="2:14" ht="12" customHeight="1">
      <c r="C106" s="89" t="s">
        <v>9</v>
      </c>
      <c r="D106" s="120"/>
      <c r="E106" s="120"/>
      <c r="F106" s="120"/>
      <c r="G106" s="59"/>
      <c r="H106" s="64">
        <v>2019</v>
      </c>
      <c r="I106" s="66">
        <v>2018</v>
      </c>
      <c r="K106" s="64">
        <v>2019</v>
      </c>
      <c r="L106" s="66">
        <v>2018</v>
      </c>
      <c r="N106" s="160"/>
    </row>
    <row r="107" spans="2:14" ht="12" customHeight="1">
      <c r="C107" s="67" t="s">
        <v>102</v>
      </c>
      <c r="D107" s="59"/>
      <c r="E107" s="59"/>
      <c r="F107" s="59"/>
      <c r="G107" s="59"/>
      <c r="H107" s="104">
        <v>-17.8</v>
      </c>
      <c r="I107" s="104">
        <v>-18.7</v>
      </c>
      <c r="K107" s="104">
        <v>-34.799999999999997</v>
      </c>
      <c r="L107" s="104">
        <v>-40</v>
      </c>
      <c r="N107" s="160"/>
    </row>
    <row r="108" spans="2:14" ht="12" customHeight="1">
      <c r="C108" s="79" t="s">
        <v>103</v>
      </c>
      <c r="E108" s="59"/>
      <c r="F108" s="59"/>
      <c r="G108" s="59"/>
      <c r="H108" s="104">
        <v>0</v>
      </c>
      <c r="I108" s="104">
        <v>0</v>
      </c>
      <c r="J108" s="104"/>
      <c r="K108" s="104">
        <v>0.7</v>
      </c>
      <c r="L108" s="104">
        <v>0</v>
      </c>
      <c r="N108" s="160"/>
    </row>
    <row r="109" spans="2:14" ht="12" customHeight="1">
      <c r="C109" s="62" t="s">
        <v>60</v>
      </c>
      <c r="D109" s="6"/>
      <c r="E109" s="6"/>
      <c r="F109" s="123"/>
      <c r="G109" s="59"/>
      <c r="H109" s="105">
        <f>SUM(H107:H108)</f>
        <v>-17.8</v>
      </c>
      <c r="I109" s="105">
        <v>-18.7</v>
      </c>
      <c r="J109" s="101">
        <v>-121.60000000000001</v>
      </c>
      <c r="K109" s="105">
        <f>SUM(K107:K108)</f>
        <v>-34.099999999999994</v>
      </c>
      <c r="L109" s="105">
        <v>-40</v>
      </c>
      <c r="N109" s="160"/>
    </row>
    <row r="110" spans="2:14" ht="12" customHeight="1">
      <c r="N110" s="160"/>
    </row>
    <row r="111" spans="2:14" ht="12" customHeight="1">
      <c r="B111" s="3" t="s">
        <v>255</v>
      </c>
      <c r="N111" s="160"/>
    </row>
    <row r="112" spans="2:14" ht="12" customHeight="1">
      <c r="N112" s="160"/>
    </row>
    <row r="113" spans="2:14" ht="12" customHeight="1" thickBot="1">
      <c r="C113" s="117" t="s">
        <v>104</v>
      </c>
      <c r="D113" s="117"/>
      <c r="E113" s="117"/>
      <c r="F113" s="117"/>
      <c r="G113" s="117"/>
      <c r="H113" s="118"/>
      <c r="I113" s="117"/>
      <c r="J113" s="117"/>
      <c r="K113" s="117"/>
      <c r="L113" s="117"/>
      <c r="N113" s="160"/>
    </row>
    <row r="114" spans="2:14" ht="12" customHeight="1">
      <c r="C114" s="119"/>
      <c r="D114" s="119"/>
      <c r="E114" s="119"/>
      <c r="F114" s="119"/>
      <c r="G114" s="119"/>
      <c r="H114" s="281" t="s">
        <v>8</v>
      </c>
      <c r="I114" s="281"/>
      <c r="J114" s="281"/>
      <c r="K114" s="282" t="s">
        <v>129</v>
      </c>
      <c r="L114" s="282"/>
      <c r="N114" s="160"/>
    </row>
    <row r="115" spans="2:14" ht="12" customHeight="1">
      <c r="C115" s="119"/>
      <c r="D115" s="119"/>
      <c r="E115" s="119"/>
      <c r="F115" s="119"/>
      <c r="G115" s="119"/>
      <c r="H115" s="280" t="s">
        <v>0</v>
      </c>
      <c r="I115" s="280"/>
      <c r="J115" s="280"/>
      <c r="K115" s="276" t="s">
        <v>0</v>
      </c>
      <c r="L115" s="276"/>
      <c r="N115" s="160"/>
    </row>
    <row r="116" spans="2:14" ht="12" customHeight="1">
      <c r="C116" s="89" t="s">
        <v>9</v>
      </c>
      <c r="D116" s="120"/>
      <c r="E116" s="120"/>
      <c r="F116" s="120"/>
      <c r="G116" s="59"/>
      <c r="H116" s="64">
        <v>2019</v>
      </c>
      <c r="I116" s="66">
        <v>2018</v>
      </c>
      <c r="J116" s="7"/>
      <c r="K116" s="64">
        <v>2019</v>
      </c>
      <c r="L116" s="66">
        <v>2018</v>
      </c>
      <c r="N116" s="160"/>
    </row>
    <row r="117" spans="2:14" ht="12" customHeight="1">
      <c r="C117" s="67" t="s">
        <v>105</v>
      </c>
      <c r="D117" s="59"/>
      <c r="E117" s="59"/>
      <c r="F117" s="59"/>
      <c r="G117" s="59"/>
      <c r="H117" s="104">
        <v>7.9000000000000021</v>
      </c>
      <c r="I117" s="104">
        <v>7</v>
      </c>
      <c r="J117" s="7"/>
      <c r="K117" s="104">
        <v>20.3</v>
      </c>
      <c r="L117" s="104">
        <v>24.4</v>
      </c>
      <c r="N117" s="160"/>
    </row>
    <row r="118" spans="2:14" ht="12" customHeight="1">
      <c r="C118" s="79" t="s">
        <v>106</v>
      </c>
      <c r="D118" s="59"/>
      <c r="E118" s="59"/>
      <c r="F118" s="59"/>
      <c r="G118" s="59"/>
      <c r="H118" s="104">
        <v>6.3000000000000007</v>
      </c>
      <c r="I118" s="104">
        <v>3.9</v>
      </c>
      <c r="J118" s="7"/>
      <c r="K118" s="104">
        <v>29.2</v>
      </c>
      <c r="L118" s="104">
        <v>4.7</v>
      </c>
      <c r="N118" s="160"/>
    </row>
    <row r="119" spans="2:14" ht="12" customHeight="1">
      <c r="C119" s="79" t="s">
        <v>107</v>
      </c>
      <c r="D119" s="59"/>
      <c r="E119" s="59"/>
      <c r="F119" s="59"/>
      <c r="G119" s="59"/>
      <c r="H119" s="104">
        <v>2.2999999999999998</v>
      </c>
      <c r="I119" s="104">
        <v>4.7</v>
      </c>
      <c r="J119" s="7"/>
      <c r="K119" s="104">
        <v>6.3</v>
      </c>
      <c r="L119" s="104">
        <v>10.4</v>
      </c>
      <c r="N119" s="160"/>
    </row>
    <row r="120" spans="2:14" ht="12" customHeight="1">
      <c r="C120" s="82" t="s">
        <v>2</v>
      </c>
      <c r="D120" s="120"/>
      <c r="E120" s="120"/>
      <c r="F120" s="120"/>
      <c r="G120" s="59"/>
      <c r="H120" s="125">
        <v>1.2</v>
      </c>
      <c r="I120" s="125">
        <v>0.5</v>
      </c>
      <c r="J120" s="7"/>
      <c r="K120" s="125">
        <v>3.3</v>
      </c>
      <c r="L120" s="125">
        <v>3</v>
      </c>
      <c r="N120" s="160"/>
    </row>
    <row r="121" spans="2:14" ht="12" customHeight="1">
      <c r="C121" s="71" t="s">
        <v>108</v>
      </c>
      <c r="D121" s="59"/>
      <c r="E121" s="59"/>
      <c r="F121" s="59"/>
      <c r="G121" s="59"/>
      <c r="H121" s="101">
        <f>SUM(H117:H120)</f>
        <v>17.700000000000003</v>
      </c>
      <c r="I121" s="101">
        <v>16.100000000000001</v>
      </c>
      <c r="J121" s="190"/>
      <c r="K121" s="101">
        <f>SUM(K117:K120)</f>
        <v>59.099999999999994</v>
      </c>
      <c r="L121" s="101">
        <v>42.5</v>
      </c>
      <c r="N121" s="160"/>
    </row>
    <row r="122" spans="2:14" ht="12" customHeight="1">
      <c r="C122" s="67" t="s">
        <v>109</v>
      </c>
      <c r="E122" s="59"/>
      <c r="F122" s="59"/>
      <c r="G122" s="59"/>
      <c r="H122" s="104">
        <v>-6.1</v>
      </c>
      <c r="I122" s="104">
        <v>-4</v>
      </c>
      <c r="J122" s="104"/>
      <c r="K122" s="104">
        <v>2.8999999999999995</v>
      </c>
      <c r="L122" s="104">
        <v>5.5</v>
      </c>
      <c r="N122" s="160"/>
    </row>
    <row r="123" spans="2:14" ht="12" customHeight="1">
      <c r="C123" s="124" t="s">
        <v>110</v>
      </c>
      <c r="D123" s="6"/>
      <c r="E123" s="6"/>
      <c r="F123" s="123"/>
      <c r="G123" s="59"/>
      <c r="H123" s="105">
        <f>SUM(H121:H122)</f>
        <v>11.600000000000003</v>
      </c>
      <c r="I123" s="105">
        <v>12.100000000000001</v>
      </c>
      <c r="J123" s="101"/>
      <c r="K123" s="105">
        <f>SUM(K121:K122)</f>
        <v>61.999999999999993</v>
      </c>
      <c r="L123" s="105">
        <v>48</v>
      </c>
      <c r="N123" s="160"/>
    </row>
    <row r="124" spans="2:14" ht="12" customHeight="1">
      <c r="N124" s="160"/>
    </row>
    <row r="125" spans="2:14" ht="12" customHeight="1">
      <c r="B125" s="237" t="s">
        <v>256</v>
      </c>
      <c r="C125" s="7"/>
      <c r="N125" s="160"/>
    </row>
    <row r="126" spans="2:14" ht="12" customHeight="1">
      <c r="N126" s="160"/>
    </row>
    <row r="127" spans="2:14" ht="12" customHeight="1" thickBot="1">
      <c r="C127" s="117" t="s">
        <v>111</v>
      </c>
      <c r="D127" s="117"/>
      <c r="E127" s="117"/>
      <c r="F127" s="117"/>
      <c r="G127" s="117"/>
      <c r="H127" s="118"/>
      <c r="I127" s="117"/>
      <c r="J127" s="117"/>
      <c r="K127" s="117"/>
      <c r="L127" s="117"/>
      <c r="N127" s="160"/>
    </row>
    <row r="128" spans="2:14" ht="12" customHeight="1">
      <c r="C128" s="119"/>
      <c r="D128" s="119"/>
      <c r="E128" s="119"/>
      <c r="F128" s="119"/>
      <c r="G128" s="119"/>
      <c r="K128" s="276" t="s">
        <v>0</v>
      </c>
      <c r="L128" s="276"/>
      <c r="N128" s="160"/>
    </row>
    <row r="129" spans="3:14" ht="12" customHeight="1">
      <c r="C129" s="89" t="s">
        <v>9</v>
      </c>
      <c r="D129" s="120"/>
      <c r="E129" s="120"/>
      <c r="F129" s="120"/>
      <c r="G129" s="120"/>
      <c r="H129" s="111"/>
      <c r="I129" s="111"/>
      <c r="K129" s="64">
        <v>2019</v>
      </c>
      <c r="L129" s="66">
        <v>2018</v>
      </c>
      <c r="N129" s="160"/>
    </row>
    <row r="130" spans="3:14" ht="12" customHeight="1">
      <c r="C130" s="59" t="s">
        <v>112</v>
      </c>
      <c r="D130" s="59"/>
      <c r="E130" s="59"/>
      <c r="F130" s="59"/>
      <c r="G130" s="59"/>
      <c r="K130" s="104">
        <v>0</v>
      </c>
      <c r="L130" s="104">
        <v>0</v>
      </c>
      <c r="N130" s="160"/>
    </row>
    <row r="131" spans="3:14" ht="12" customHeight="1">
      <c r="C131" s="59" t="s">
        <v>113</v>
      </c>
      <c r="D131" s="59"/>
      <c r="E131" s="59"/>
      <c r="F131" s="59"/>
      <c r="G131" s="59"/>
      <c r="K131" s="104">
        <v>0</v>
      </c>
      <c r="L131" s="104">
        <v>10.7</v>
      </c>
      <c r="N131" s="160"/>
    </row>
    <row r="132" spans="3:14" ht="12" customHeight="1">
      <c r="C132" s="59" t="s">
        <v>114</v>
      </c>
      <c r="D132" s="59"/>
      <c r="E132" s="59"/>
      <c r="F132" s="59"/>
      <c r="G132" s="59"/>
      <c r="K132" s="104">
        <v>0</v>
      </c>
      <c r="L132" s="104">
        <v>29.7</v>
      </c>
      <c r="N132" s="160"/>
    </row>
    <row r="133" spans="3:14" ht="12" customHeight="1">
      <c r="C133" s="59" t="s">
        <v>115</v>
      </c>
      <c r="D133" s="59"/>
      <c r="E133" s="59"/>
      <c r="F133" s="59"/>
      <c r="G133" s="59"/>
      <c r="K133" s="104">
        <v>40.299999999999997</v>
      </c>
      <c r="L133" s="104">
        <v>110.1</v>
      </c>
      <c r="N133" s="160"/>
    </row>
    <row r="134" spans="3:14" ht="12" customHeight="1">
      <c r="C134" s="59" t="s">
        <v>116</v>
      </c>
      <c r="K134" s="104">
        <v>37.299999999999997</v>
      </c>
      <c r="L134" s="104">
        <v>66.3</v>
      </c>
      <c r="N134" s="160"/>
    </row>
    <row r="135" spans="3:14" ht="12" customHeight="1">
      <c r="C135" s="59" t="s">
        <v>117</v>
      </c>
      <c r="D135" s="10"/>
      <c r="E135" s="10"/>
      <c r="F135" s="10"/>
      <c r="G135" s="10"/>
      <c r="H135" s="10"/>
      <c r="I135" s="10"/>
      <c r="J135" s="10"/>
      <c r="K135" s="104">
        <v>72.8</v>
      </c>
      <c r="L135" s="104">
        <v>116.4</v>
      </c>
      <c r="N135" s="160"/>
    </row>
    <row r="136" spans="3:14" ht="12" customHeight="1">
      <c r="C136" s="120" t="s">
        <v>195</v>
      </c>
      <c r="D136" s="111"/>
      <c r="E136" s="111"/>
      <c r="F136" s="111"/>
      <c r="G136" s="111"/>
      <c r="H136" s="111"/>
      <c r="I136" s="111"/>
      <c r="K136" s="125">
        <v>133.30000000000001</v>
      </c>
      <c r="L136" s="125">
        <v>0</v>
      </c>
      <c r="N136" s="160"/>
    </row>
    <row r="137" spans="3:14" ht="12" customHeight="1">
      <c r="C137" s="67" t="s">
        <v>118</v>
      </c>
      <c r="K137" s="104">
        <v>283.7</v>
      </c>
      <c r="L137" s="104">
        <v>333.30000000000007</v>
      </c>
      <c r="N137" s="160"/>
    </row>
    <row r="138" spans="3:14" ht="12" customHeight="1">
      <c r="C138" s="67" t="s">
        <v>205</v>
      </c>
      <c r="K138" s="104">
        <v>274.90000000000003</v>
      </c>
      <c r="L138" s="104">
        <v>321.3</v>
      </c>
      <c r="N138" s="160"/>
    </row>
    <row r="139" spans="3:14" ht="12" customHeight="1">
      <c r="C139" s="62" t="s">
        <v>45</v>
      </c>
      <c r="D139" s="6"/>
      <c r="E139" s="6"/>
      <c r="F139" s="6"/>
      <c r="G139" s="6"/>
      <c r="H139" s="6"/>
      <c r="I139" s="6"/>
      <c r="K139" s="107">
        <v>558.6</v>
      </c>
      <c r="L139" s="107">
        <v>654.60000000000014</v>
      </c>
      <c r="N139" s="160"/>
    </row>
    <row r="140" spans="3:14" ht="12" customHeight="1">
      <c r="K140" s="9"/>
      <c r="N140" s="160"/>
    </row>
    <row r="141" spans="3:14" ht="12" customHeight="1">
      <c r="N141" s="160"/>
    </row>
    <row r="142" spans="3:14" ht="12" customHeight="1" thickBot="1">
      <c r="C142" s="117" t="s">
        <v>222</v>
      </c>
      <c r="D142" s="117"/>
      <c r="E142" s="117"/>
      <c r="F142" s="117"/>
      <c r="G142" s="117"/>
      <c r="H142" s="118"/>
      <c r="I142" s="117"/>
      <c r="J142" s="117"/>
      <c r="K142" s="117"/>
      <c r="L142" s="117"/>
      <c r="N142" s="160"/>
    </row>
    <row r="143" spans="3:14" ht="12" customHeight="1">
      <c r="C143" s="59"/>
      <c r="D143" s="59"/>
      <c r="E143" s="59"/>
      <c r="F143" s="59"/>
      <c r="G143" s="59"/>
      <c r="H143" s="281" t="s">
        <v>8</v>
      </c>
      <c r="I143" s="281"/>
      <c r="J143" s="281"/>
      <c r="K143" s="282" t="s">
        <v>129</v>
      </c>
      <c r="L143" s="282"/>
      <c r="N143" s="160"/>
    </row>
    <row r="144" spans="3:14" ht="12" customHeight="1">
      <c r="C144" s="119"/>
      <c r="D144" s="119"/>
      <c r="E144" s="119"/>
      <c r="F144" s="119"/>
      <c r="G144" s="119"/>
      <c r="H144" s="280" t="s">
        <v>0</v>
      </c>
      <c r="I144" s="280"/>
      <c r="J144" s="280"/>
      <c r="K144" s="276" t="s">
        <v>0</v>
      </c>
      <c r="L144" s="276"/>
      <c r="N144" s="160"/>
    </row>
    <row r="145" spans="3:14" ht="12" customHeight="1">
      <c r="C145" s="89" t="s">
        <v>9</v>
      </c>
      <c r="D145" s="120"/>
      <c r="E145" s="120"/>
      <c r="F145" s="120"/>
      <c r="G145" s="59"/>
      <c r="H145" s="64">
        <v>2019</v>
      </c>
      <c r="I145" s="66">
        <v>2018</v>
      </c>
      <c r="K145" s="64">
        <v>2019</v>
      </c>
      <c r="L145" s="66">
        <v>2018</v>
      </c>
      <c r="N145" s="160"/>
    </row>
    <row r="146" spans="3:14" ht="12" customHeight="1">
      <c r="C146" s="157"/>
      <c r="D146" s="59"/>
      <c r="E146" s="59"/>
      <c r="F146" s="59"/>
      <c r="G146" s="59"/>
      <c r="H146" s="10"/>
      <c r="I146" s="10"/>
      <c r="K146" s="121"/>
      <c r="L146" s="122"/>
      <c r="N146" s="160"/>
    </row>
    <row r="147" spans="3:14" ht="12" customHeight="1">
      <c r="C147" s="4" t="s">
        <v>219</v>
      </c>
      <c r="G147" s="10"/>
      <c r="H147" s="188">
        <v>108.89999999999998</v>
      </c>
      <c r="I147" s="188">
        <v>58.8</v>
      </c>
      <c r="K147" s="188">
        <v>307.2</v>
      </c>
      <c r="L147" s="188">
        <v>322.2</v>
      </c>
      <c r="N147" s="160"/>
    </row>
    <row r="148" spans="3:14" ht="12" customHeight="1">
      <c r="C148" s="4" t="s">
        <v>137</v>
      </c>
      <c r="G148" s="10"/>
      <c r="H148" s="188">
        <v>112.6</v>
      </c>
      <c r="I148" s="188">
        <v>163.6</v>
      </c>
      <c r="K148" s="188">
        <v>273.10000000000002</v>
      </c>
      <c r="L148" s="188">
        <v>371.9</v>
      </c>
      <c r="N148" s="160"/>
    </row>
    <row r="149" spans="3:14" ht="12" customHeight="1">
      <c r="C149" s="4" t="s">
        <v>119</v>
      </c>
      <c r="G149" s="10"/>
      <c r="H149" s="188">
        <v>41.3</v>
      </c>
      <c r="I149" s="188">
        <v>40.200000000000003</v>
      </c>
      <c r="K149" s="188">
        <v>244.8</v>
      </c>
      <c r="L149" s="188">
        <v>277.10000000000002</v>
      </c>
      <c r="N149" s="160"/>
    </row>
    <row r="150" spans="3:14" ht="12" customHeight="1">
      <c r="C150" s="4" t="s">
        <v>120</v>
      </c>
      <c r="G150" s="10"/>
      <c r="H150" s="188">
        <v>2.3999999999999995</v>
      </c>
      <c r="I150" s="188">
        <v>1.9</v>
      </c>
      <c r="K150" s="188">
        <v>9.9000000000000021</v>
      </c>
      <c r="L150" s="188">
        <v>7.1</v>
      </c>
      <c r="N150" s="160"/>
    </row>
    <row r="151" spans="3:14" ht="12" customHeight="1">
      <c r="C151" s="4" t="s">
        <v>121</v>
      </c>
      <c r="G151" s="10"/>
      <c r="H151" s="188">
        <v>12.9</v>
      </c>
      <c r="I151" s="188">
        <v>8.8000000000000007</v>
      </c>
      <c r="K151" s="188">
        <v>86.8</v>
      </c>
      <c r="L151" s="188">
        <v>87.7</v>
      </c>
      <c r="N151" s="160"/>
    </row>
    <row r="152" spans="3:14" ht="12" customHeight="1">
      <c r="C152" s="4" t="s">
        <v>245</v>
      </c>
      <c r="G152" s="10"/>
      <c r="H152" s="188">
        <v>-43.6</v>
      </c>
      <c r="I152" s="188">
        <v>-46.1</v>
      </c>
      <c r="K152" s="188">
        <v>-206.5</v>
      </c>
      <c r="L152" s="188">
        <v>-212.3</v>
      </c>
      <c r="N152" s="160"/>
    </row>
    <row r="153" spans="3:14" ht="12" customHeight="1">
      <c r="C153" s="4" t="s">
        <v>246</v>
      </c>
      <c r="G153" s="10"/>
      <c r="H153" s="188">
        <v>-91.9</v>
      </c>
      <c r="I153" s="188">
        <v>-44.9</v>
      </c>
      <c r="K153" s="188">
        <v>-213</v>
      </c>
      <c r="L153" s="188">
        <v>-150.4</v>
      </c>
      <c r="N153" s="160"/>
    </row>
    <row r="154" spans="3:14" ht="12" customHeight="1">
      <c r="C154" s="4" t="s">
        <v>90</v>
      </c>
      <c r="G154" s="10"/>
      <c r="H154" s="188">
        <v>-14.7</v>
      </c>
      <c r="I154" s="188">
        <v>-14.7</v>
      </c>
      <c r="K154" s="188">
        <v>-17.899999999999999</v>
      </c>
      <c r="L154" s="188">
        <v>-22.6</v>
      </c>
      <c r="N154" s="160"/>
    </row>
    <row r="155" spans="3:14" ht="12" customHeight="1">
      <c r="C155" s="4"/>
      <c r="G155" s="10"/>
      <c r="K155" s="188"/>
      <c r="L155" s="188"/>
      <c r="N155" s="160"/>
    </row>
    <row r="156" spans="3:14" ht="12" customHeight="1">
      <c r="C156" s="57" t="s">
        <v>83</v>
      </c>
      <c r="G156" s="10"/>
      <c r="K156" s="188"/>
      <c r="L156" s="188"/>
      <c r="N156" s="160"/>
    </row>
    <row r="157" spans="3:14" ht="12" customHeight="1">
      <c r="C157" s="4" t="s">
        <v>220</v>
      </c>
      <c r="G157" s="10"/>
      <c r="H157" s="188">
        <v>64.7</v>
      </c>
      <c r="I157" s="188">
        <v>34.200000000000003</v>
      </c>
      <c r="K157" s="188">
        <v>256.5</v>
      </c>
      <c r="L157" s="188">
        <v>282.39999999999998</v>
      </c>
      <c r="N157" s="160"/>
    </row>
    <row r="158" spans="3:14" ht="12" customHeight="1">
      <c r="C158" s="58" t="s">
        <v>221</v>
      </c>
      <c r="D158" s="111"/>
      <c r="E158" s="111"/>
      <c r="F158" s="111"/>
      <c r="G158" s="10"/>
      <c r="H158" s="209">
        <f>+H157/H149</f>
        <v>1.566585956416465</v>
      </c>
      <c r="I158" s="209">
        <v>0.85074626865671643</v>
      </c>
      <c r="J158" s="10"/>
      <c r="K158" s="209">
        <f>+K157/K149</f>
        <v>1.0477941176470589</v>
      </c>
      <c r="L158" s="209">
        <v>1.0191266690725369</v>
      </c>
      <c r="N158" s="160"/>
    </row>
    <row r="159" spans="3:14" ht="12" customHeight="1">
      <c r="G159" s="10"/>
      <c r="K159" s="188"/>
      <c r="L159" s="188"/>
      <c r="N159" s="160"/>
    </row>
    <row r="160" spans="3:14" ht="12" customHeight="1">
      <c r="G160" s="10"/>
      <c r="N160" s="160"/>
    </row>
    <row r="161" spans="2:14" ht="12" customHeight="1">
      <c r="H161" s="104"/>
      <c r="I161" s="122"/>
      <c r="K161" s="104"/>
      <c r="L161" s="104"/>
      <c r="N161" s="160"/>
    </row>
    <row r="162" spans="2:14" ht="12" customHeight="1">
      <c r="H162" s="104"/>
      <c r="I162" s="122"/>
      <c r="K162" s="104"/>
      <c r="L162" s="104"/>
      <c r="N162" s="160"/>
    </row>
    <row r="163" spans="2:14" ht="12" customHeight="1">
      <c r="B163" s="213" t="s">
        <v>148</v>
      </c>
      <c r="C163" s="71"/>
      <c r="H163" s="104"/>
      <c r="I163" s="122"/>
      <c r="K163" s="104"/>
      <c r="L163" s="104"/>
      <c r="N163" s="160"/>
    </row>
    <row r="164" spans="2:14" ht="12" customHeight="1">
      <c r="H164" s="104"/>
      <c r="I164" s="122"/>
      <c r="K164" s="104"/>
      <c r="L164" s="104"/>
      <c r="N164" s="160"/>
    </row>
    <row r="165" spans="2:14" ht="12" customHeight="1" thickBot="1">
      <c r="C165" s="117" t="s">
        <v>149</v>
      </c>
      <c r="D165" s="117"/>
      <c r="E165" s="117"/>
      <c r="F165" s="117"/>
      <c r="G165" s="117"/>
      <c r="H165" s="118"/>
      <c r="I165" s="117"/>
      <c r="J165" s="117"/>
      <c r="K165" s="117"/>
      <c r="L165" s="117"/>
      <c r="N165" s="160"/>
    </row>
    <row r="166" spans="2:14" ht="12" customHeight="1">
      <c r="C166" s="119"/>
      <c r="D166" s="119"/>
      <c r="E166" s="119"/>
      <c r="F166" s="119"/>
      <c r="G166" s="119"/>
      <c r="H166" s="283"/>
      <c r="I166" s="283"/>
      <c r="J166" s="283"/>
      <c r="K166" s="276" t="s">
        <v>0</v>
      </c>
      <c r="L166" s="276"/>
      <c r="N166" s="160"/>
    </row>
    <row r="167" spans="2:14" ht="12" customHeight="1">
      <c r="C167" s="89" t="s">
        <v>9</v>
      </c>
      <c r="D167" s="120"/>
      <c r="E167" s="120"/>
      <c r="F167" s="120"/>
      <c r="G167" s="120"/>
      <c r="H167" s="64"/>
      <c r="I167" s="66"/>
      <c r="J167" s="10"/>
      <c r="K167" s="64">
        <v>2019</v>
      </c>
      <c r="L167" s="66">
        <v>2018</v>
      </c>
      <c r="N167" s="160"/>
    </row>
    <row r="168" spans="2:14" ht="12" customHeight="1">
      <c r="C168" s="151" t="s">
        <v>138</v>
      </c>
      <c r="H168" s="104"/>
      <c r="I168" s="122"/>
      <c r="J168" s="10"/>
      <c r="K168" s="104"/>
      <c r="L168" s="104"/>
      <c r="N168" s="160"/>
    </row>
    <row r="169" spans="2:14" ht="12" customHeight="1">
      <c r="C169" s="67" t="s">
        <v>139</v>
      </c>
      <c r="H169" s="104"/>
      <c r="I169" s="122"/>
      <c r="K169" s="104">
        <v>377</v>
      </c>
      <c r="L169" s="104">
        <v>381</v>
      </c>
      <c r="N169" s="160"/>
    </row>
    <row r="170" spans="2:14" ht="12" customHeight="1">
      <c r="C170" s="67" t="s">
        <v>140</v>
      </c>
      <c r="H170" s="104"/>
      <c r="I170" s="122"/>
      <c r="K170" s="104">
        <v>119.8</v>
      </c>
      <c r="L170" s="104">
        <v>140.6</v>
      </c>
      <c r="N170" s="160"/>
    </row>
    <row r="171" spans="2:14" ht="12" customHeight="1">
      <c r="C171" s="67" t="s">
        <v>141</v>
      </c>
      <c r="H171" s="104"/>
      <c r="I171" s="122"/>
      <c r="K171" s="104">
        <v>202.3</v>
      </c>
      <c r="L171" s="104">
        <v>228.7</v>
      </c>
      <c r="N171" s="160"/>
    </row>
    <row r="172" spans="2:14" ht="12" customHeight="1">
      <c r="C172" s="67" t="s">
        <v>271</v>
      </c>
      <c r="H172" s="104"/>
      <c r="I172" s="122"/>
      <c r="K172" s="104">
        <v>180</v>
      </c>
      <c r="L172" s="104">
        <v>265</v>
      </c>
      <c r="N172" s="160"/>
    </row>
    <row r="173" spans="2:14" ht="12" customHeight="1">
      <c r="C173" s="151" t="s">
        <v>143</v>
      </c>
      <c r="H173" s="104"/>
      <c r="I173" s="122"/>
      <c r="K173" s="104"/>
      <c r="L173" s="104"/>
      <c r="N173" s="160"/>
    </row>
    <row r="174" spans="2:14" ht="12" customHeight="1">
      <c r="C174" s="67" t="s">
        <v>272</v>
      </c>
      <c r="H174" s="104"/>
      <c r="I174" s="122"/>
      <c r="K174" s="104">
        <v>212</v>
      </c>
      <c r="L174" s="104">
        <v>212</v>
      </c>
      <c r="N174" s="160"/>
    </row>
    <row r="175" spans="2:14" ht="12" customHeight="1">
      <c r="C175" s="62" t="s">
        <v>150</v>
      </c>
      <c r="D175" s="6"/>
      <c r="E175" s="6"/>
      <c r="F175" s="6"/>
      <c r="G175" s="6"/>
      <c r="H175" s="107"/>
      <c r="I175" s="65"/>
      <c r="K175" s="105">
        <f>SUM(K169:K174)</f>
        <v>1091.0999999999999</v>
      </c>
      <c r="L175" s="105">
        <v>1227.3</v>
      </c>
      <c r="N175" s="160"/>
    </row>
    <row r="176" spans="2:14" ht="12" customHeight="1">
      <c r="C176" s="67" t="s">
        <v>242</v>
      </c>
      <c r="D176" s="10"/>
      <c r="E176" s="10"/>
      <c r="F176" s="10"/>
      <c r="G176" s="10"/>
      <c r="H176" s="104"/>
      <c r="I176" s="122"/>
      <c r="K176" s="104">
        <v>-443.2</v>
      </c>
      <c r="L176" s="180">
        <v>-51.2</v>
      </c>
      <c r="N176" s="160"/>
    </row>
    <row r="177" spans="3:14" ht="12" customHeight="1">
      <c r="C177" s="67" t="s">
        <v>144</v>
      </c>
      <c r="D177" s="10"/>
      <c r="E177" s="10"/>
      <c r="F177" s="10"/>
      <c r="G177" s="10"/>
      <c r="H177" s="104"/>
      <c r="I177" s="122"/>
      <c r="K177" s="104">
        <v>-6.7</v>
      </c>
      <c r="L177" s="180">
        <v>-11.4</v>
      </c>
      <c r="N177" s="160"/>
    </row>
    <row r="178" spans="3:14" ht="12" customHeight="1">
      <c r="C178" s="62" t="s">
        <v>243</v>
      </c>
      <c r="D178" s="6"/>
      <c r="E178" s="6"/>
      <c r="F178" s="6"/>
      <c r="G178" s="6"/>
      <c r="H178" s="107"/>
      <c r="I178" s="65"/>
      <c r="K178" s="105">
        <f>SUM(K175:K177)</f>
        <v>641.19999999999982</v>
      </c>
      <c r="L178" s="105">
        <v>1164.6999999999998</v>
      </c>
      <c r="N178" s="160"/>
    </row>
    <row r="179" spans="3:14" ht="12" customHeight="1">
      <c r="C179" s="174" t="s">
        <v>278</v>
      </c>
      <c r="D179" s="8"/>
      <c r="E179" s="8"/>
      <c r="F179" s="8"/>
      <c r="G179" s="8"/>
      <c r="H179" s="104"/>
      <c r="I179" s="122"/>
      <c r="J179" s="7"/>
      <c r="K179" s="104"/>
      <c r="L179" s="104"/>
      <c r="N179" s="160"/>
    </row>
    <row r="180" spans="3:14" ht="12" customHeight="1">
      <c r="C180" s="71"/>
      <c r="D180" s="10"/>
      <c r="E180" s="10"/>
      <c r="F180" s="10"/>
      <c r="G180" s="10"/>
      <c r="H180" s="104"/>
      <c r="I180" s="122"/>
      <c r="K180" s="104"/>
      <c r="L180" s="104"/>
      <c r="N180" s="160"/>
    </row>
    <row r="181" spans="3:14" ht="12" customHeight="1">
      <c r="C181" s="67"/>
      <c r="H181" s="104"/>
      <c r="I181" s="122"/>
      <c r="K181" s="104"/>
      <c r="L181" s="104"/>
      <c r="N181" s="160"/>
    </row>
    <row r="182" spans="3:14" ht="12" customHeight="1" thickBot="1">
      <c r="C182" s="150" t="s">
        <v>145</v>
      </c>
      <c r="D182" s="117"/>
      <c r="E182" s="117"/>
      <c r="F182" s="117"/>
      <c r="G182" s="117"/>
      <c r="H182" s="118"/>
      <c r="I182" s="117"/>
      <c r="J182" s="117"/>
      <c r="K182" s="117"/>
      <c r="L182" s="117"/>
      <c r="N182" s="160"/>
    </row>
    <row r="183" spans="3:14" ht="12" customHeight="1">
      <c r="C183" s="119"/>
      <c r="D183" s="119"/>
      <c r="E183" s="119"/>
      <c r="F183" s="119"/>
      <c r="G183" s="119"/>
      <c r="H183" s="283"/>
      <c r="I183" s="283"/>
      <c r="J183" s="283"/>
      <c r="K183" s="276" t="s">
        <v>0</v>
      </c>
      <c r="L183" s="276"/>
      <c r="N183" s="160"/>
    </row>
    <row r="184" spans="3:14" ht="12" customHeight="1">
      <c r="C184" s="89" t="s">
        <v>9</v>
      </c>
      <c r="D184" s="120"/>
      <c r="E184" s="120"/>
      <c r="F184" s="120"/>
      <c r="G184" s="120"/>
      <c r="H184" s="64"/>
      <c r="I184" s="66"/>
      <c r="J184" s="10"/>
      <c r="K184" s="64">
        <v>2019</v>
      </c>
      <c r="L184" s="66">
        <v>2018</v>
      </c>
      <c r="N184" s="160"/>
    </row>
    <row r="185" spans="3:14" ht="12" customHeight="1">
      <c r="C185" s="151" t="s">
        <v>138</v>
      </c>
      <c r="H185" s="104"/>
      <c r="I185" s="122"/>
      <c r="K185" s="104"/>
      <c r="L185" s="104"/>
      <c r="N185" s="160"/>
    </row>
    <row r="186" spans="3:14" ht="12" customHeight="1">
      <c r="C186" s="67" t="s">
        <v>142</v>
      </c>
      <c r="H186" s="104"/>
      <c r="I186" s="122"/>
      <c r="K186" s="104">
        <v>170</v>
      </c>
      <c r="L186" s="104">
        <v>85</v>
      </c>
      <c r="N186" s="160"/>
    </row>
    <row r="187" spans="3:14" ht="12" customHeight="1">
      <c r="C187" s="151" t="s">
        <v>143</v>
      </c>
      <c r="H187" s="104"/>
      <c r="I187" s="122"/>
      <c r="K187" s="104"/>
      <c r="L187" s="104"/>
      <c r="N187" s="160"/>
    </row>
    <row r="188" spans="3:14" ht="12" customHeight="1">
      <c r="C188" s="67" t="s">
        <v>146</v>
      </c>
      <c r="H188" s="104"/>
      <c r="I188" s="122"/>
      <c r="K188" s="104">
        <v>5.6905479997723782</v>
      </c>
      <c r="L188" s="104">
        <v>5.8</v>
      </c>
      <c r="N188" s="160"/>
    </row>
    <row r="189" spans="3:14" ht="12" customHeight="1">
      <c r="C189" s="67" t="s">
        <v>147</v>
      </c>
      <c r="H189" s="104"/>
      <c r="I189" s="122"/>
      <c r="K189" s="104">
        <v>9.6</v>
      </c>
      <c r="L189" s="104">
        <v>12.3</v>
      </c>
      <c r="N189" s="160"/>
    </row>
    <row r="190" spans="3:14" ht="12" customHeight="1">
      <c r="C190" s="62" t="s">
        <v>60</v>
      </c>
      <c r="D190" s="15"/>
      <c r="E190" s="15"/>
      <c r="F190" s="15"/>
      <c r="G190" s="15"/>
      <c r="H190" s="105"/>
      <c r="I190" s="152"/>
      <c r="K190" s="105">
        <f>SUM(K186:K189)</f>
        <v>185.29054799977237</v>
      </c>
      <c r="L190" s="105">
        <v>103.1</v>
      </c>
      <c r="N190" s="160"/>
    </row>
    <row r="191" spans="3:14" ht="12" customHeight="1">
      <c r="C191" s="67"/>
      <c r="H191" s="104"/>
      <c r="I191" s="122"/>
      <c r="K191" s="104"/>
      <c r="L191" s="104"/>
      <c r="N191" s="160"/>
    </row>
    <row r="192" spans="3:14" ht="12" customHeight="1">
      <c r="C192" s="67"/>
      <c r="H192" s="104"/>
      <c r="I192" s="122"/>
      <c r="K192" s="104"/>
      <c r="L192" s="104"/>
      <c r="N192" s="160"/>
    </row>
    <row r="193" spans="2:14" ht="12" customHeight="1" thickBot="1">
      <c r="C193" s="150" t="s">
        <v>168</v>
      </c>
      <c r="D193" s="117"/>
      <c r="E193" s="117"/>
      <c r="F193" s="117"/>
      <c r="G193" s="117"/>
      <c r="H193" s="118"/>
      <c r="I193" s="117"/>
      <c r="J193" s="117"/>
      <c r="K193" s="117"/>
      <c r="L193" s="117"/>
      <c r="N193" s="160"/>
    </row>
    <row r="194" spans="2:14" ht="12" customHeight="1">
      <c r="C194" s="119"/>
      <c r="D194" s="119"/>
      <c r="E194" s="119"/>
      <c r="F194" s="119"/>
      <c r="G194" s="119"/>
      <c r="H194" s="283"/>
      <c r="I194" s="283"/>
      <c r="J194" s="283"/>
      <c r="K194" s="276" t="s">
        <v>0</v>
      </c>
      <c r="L194" s="276"/>
      <c r="N194" s="160"/>
    </row>
    <row r="195" spans="2:14" ht="12" customHeight="1">
      <c r="C195" s="120" t="s">
        <v>9</v>
      </c>
      <c r="D195" s="120"/>
      <c r="E195" s="120"/>
      <c r="F195" s="120"/>
      <c r="G195" s="120"/>
      <c r="H195" s="64"/>
      <c r="I195" s="66"/>
      <c r="J195" s="63"/>
      <c r="K195" s="64">
        <v>2019</v>
      </c>
      <c r="L195" s="66">
        <v>2018</v>
      </c>
      <c r="N195" s="160"/>
    </row>
    <row r="196" spans="2:14" ht="12" customHeight="1">
      <c r="C196" s="67" t="s">
        <v>223</v>
      </c>
      <c r="D196" s="59"/>
      <c r="E196" s="59"/>
      <c r="F196" s="59"/>
      <c r="G196" s="59"/>
      <c r="H196" s="121"/>
      <c r="I196" s="122"/>
      <c r="J196" s="183"/>
      <c r="K196" s="188">
        <f>-K175</f>
        <v>-1091.0999999999999</v>
      </c>
      <c r="L196" s="188">
        <v>-1227.3</v>
      </c>
      <c r="N196" s="160"/>
    </row>
    <row r="197" spans="2:14" ht="12" customHeight="1">
      <c r="C197" s="59" t="s">
        <v>39</v>
      </c>
      <c r="D197" s="59"/>
      <c r="E197" s="59"/>
      <c r="F197" s="59"/>
      <c r="G197" s="59"/>
      <c r="H197" s="121"/>
      <c r="I197" s="122"/>
      <c r="J197" s="63"/>
      <c r="K197" s="188">
        <v>40.6</v>
      </c>
      <c r="L197" s="188">
        <v>74.5</v>
      </c>
      <c r="N197" s="160"/>
    </row>
    <row r="198" spans="2:14" ht="12" customHeight="1">
      <c r="C198" s="59" t="s">
        <v>201</v>
      </c>
      <c r="D198" s="59"/>
      <c r="E198" s="59"/>
      <c r="F198" s="59"/>
      <c r="G198" s="59"/>
      <c r="H198" s="121"/>
      <c r="I198" s="122"/>
      <c r="J198" s="63"/>
      <c r="K198" s="188">
        <v>43</v>
      </c>
      <c r="L198" s="188">
        <v>43.2</v>
      </c>
      <c r="N198" s="160"/>
    </row>
    <row r="199" spans="2:14" ht="12" customHeight="1">
      <c r="C199" s="62" t="s">
        <v>226</v>
      </c>
      <c r="D199" s="62"/>
      <c r="E199" s="62"/>
      <c r="F199" s="62"/>
      <c r="G199" s="62"/>
      <c r="H199" s="182"/>
      <c r="I199" s="152"/>
      <c r="J199" s="63"/>
      <c r="K199" s="187">
        <f>SUM(K196:K198)</f>
        <v>-1007.5</v>
      </c>
      <c r="L199" s="187">
        <v>-1109.5999999999999</v>
      </c>
      <c r="N199" s="160"/>
    </row>
    <row r="200" spans="2:14" ht="12" customHeight="1">
      <c r="C200" s="71"/>
      <c r="D200" s="71"/>
      <c r="E200" s="71"/>
      <c r="F200" s="71"/>
      <c r="G200" s="71"/>
      <c r="H200" s="200"/>
      <c r="I200" s="201"/>
      <c r="J200" s="63"/>
      <c r="K200" s="188"/>
      <c r="L200" s="188"/>
      <c r="N200" s="160"/>
    </row>
    <row r="201" spans="2:14" ht="12" customHeight="1">
      <c r="C201" s="59" t="s">
        <v>210</v>
      </c>
      <c r="D201" s="59"/>
      <c r="E201" s="59"/>
      <c r="F201" s="59"/>
      <c r="G201" s="59"/>
      <c r="H201" s="121"/>
      <c r="I201" s="122"/>
      <c r="J201" s="183"/>
      <c r="K201" s="188">
        <v>-46.1</v>
      </c>
      <c r="L201" s="188">
        <v>-3.2</v>
      </c>
      <c r="N201" s="160"/>
    </row>
    <row r="202" spans="2:14" ht="12" customHeight="1">
      <c r="C202" s="59" t="s">
        <v>211</v>
      </c>
      <c r="D202" s="59"/>
      <c r="E202" s="59"/>
      <c r="F202" s="59"/>
      <c r="G202" s="59"/>
      <c r="H202" s="121"/>
      <c r="I202" s="122"/>
      <c r="J202" s="183"/>
      <c r="K202" s="188">
        <v>-151</v>
      </c>
      <c r="L202" s="188">
        <v>0</v>
      </c>
      <c r="N202" s="160"/>
    </row>
    <row r="203" spans="2:14" ht="12" customHeight="1">
      <c r="C203" s="62" t="s">
        <v>224</v>
      </c>
      <c r="D203" s="123"/>
      <c r="E203" s="123"/>
      <c r="F203" s="123"/>
      <c r="G203" s="123"/>
      <c r="H203" s="181"/>
      <c r="I203" s="65"/>
      <c r="J203" s="63"/>
      <c r="K203" s="186">
        <f>SUM(K199:K202)</f>
        <v>-1204.5999999999999</v>
      </c>
      <c r="L203" s="186">
        <v>-1112.8</v>
      </c>
      <c r="N203" s="160"/>
    </row>
    <row r="204" spans="2:14" ht="12" customHeight="1">
      <c r="C204" s="174" t="s">
        <v>227</v>
      </c>
      <c r="D204" s="59"/>
      <c r="E204" s="59"/>
      <c r="F204" s="59"/>
      <c r="G204" s="59"/>
      <c r="H204" s="121"/>
      <c r="I204" s="122"/>
      <c r="J204" s="63"/>
      <c r="K204" s="121"/>
      <c r="L204" s="122"/>
      <c r="N204" s="160"/>
    </row>
    <row r="205" spans="2:14" ht="12" customHeight="1">
      <c r="D205" s="59"/>
      <c r="E205" s="59"/>
      <c r="F205" s="59"/>
      <c r="G205" s="59"/>
      <c r="H205" s="121"/>
      <c r="I205" s="122"/>
      <c r="J205" s="10"/>
      <c r="K205" s="121"/>
      <c r="L205" s="122"/>
      <c r="N205" s="160"/>
    </row>
    <row r="206" spans="2:14" ht="12" customHeight="1">
      <c r="H206" s="104"/>
      <c r="I206" s="122"/>
      <c r="K206" s="104"/>
      <c r="L206" s="104"/>
      <c r="N206" s="160"/>
    </row>
    <row r="207" spans="2:14" ht="12" customHeight="1">
      <c r="H207" s="104"/>
      <c r="I207" s="122"/>
      <c r="K207" s="104"/>
      <c r="L207" s="104"/>
      <c r="M207" s="203"/>
      <c r="N207" s="160"/>
    </row>
    <row r="208" spans="2:14" ht="12" customHeight="1">
      <c r="B208" s="213" t="s">
        <v>151</v>
      </c>
      <c r="C208" s="71"/>
      <c r="H208" s="104"/>
      <c r="I208" s="122"/>
      <c r="K208" s="104"/>
      <c r="L208" s="104"/>
      <c r="N208" s="160"/>
    </row>
    <row r="209" spans="2:14" ht="12" customHeight="1">
      <c r="H209" s="104"/>
      <c r="I209" s="122"/>
      <c r="K209" s="104"/>
      <c r="L209" s="104"/>
      <c r="N209" s="160"/>
    </row>
    <row r="210" spans="2:14" ht="12" customHeight="1" thickBot="1">
      <c r="C210" s="153" t="s">
        <v>152</v>
      </c>
      <c r="D210" s="13"/>
      <c r="E210" s="13"/>
      <c r="F210" s="13"/>
      <c r="G210" s="13"/>
      <c r="N210" s="160"/>
    </row>
    <row r="211" spans="2:14" ht="12" customHeight="1">
      <c r="C211" s="119"/>
      <c r="D211" s="119"/>
      <c r="E211" s="119"/>
      <c r="F211" s="119"/>
      <c r="G211" s="119"/>
      <c r="H211" s="281" t="s">
        <v>8</v>
      </c>
      <c r="I211" s="281"/>
      <c r="J211" s="281"/>
      <c r="K211" s="282" t="s">
        <v>129</v>
      </c>
      <c r="L211" s="282"/>
      <c r="N211" s="160"/>
    </row>
    <row r="212" spans="2:14" ht="12" customHeight="1">
      <c r="C212" s="119"/>
      <c r="D212" s="119"/>
      <c r="E212" s="119"/>
      <c r="F212" s="119"/>
      <c r="G212" s="119"/>
      <c r="H212" s="280" t="s">
        <v>0</v>
      </c>
      <c r="I212" s="280"/>
      <c r="J212" s="280"/>
      <c r="K212" s="276" t="s">
        <v>0</v>
      </c>
      <c r="L212" s="276"/>
      <c r="N212" s="160"/>
    </row>
    <row r="213" spans="2:14" ht="12" customHeight="1">
      <c r="C213" s="157"/>
      <c r="D213" s="59"/>
      <c r="E213" s="59"/>
      <c r="F213" s="59"/>
      <c r="G213" s="59"/>
      <c r="H213" s="64">
        <v>2019</v>
      </c>
      <c r="I213" s="66">
        <v>2018</v>
      </c>
      <c r="K213" s="64">
        <v>2019</v>
      </c>
      <c r="L213" s="66">
        <v>2018</v>
      </c>
      <c r="N213" s="160"/>
    </row>
    <row r="214" spans="2:14" ht="12" customHeight="1">
      <c r="C214" s="154" t="s">
        <v>153</v>
      </c>
      <c r="H214" s="198">
        <v>3.1547210694040415E-2</v>
      </c>
      <c r="I214" s="198">
        <v>-7.0000000000000007E-2</v>
      </c>
      <c r="J214" s="192"/>
      <c r="K214" s="193">
        <v>-0.21167081742050542</v>
      </c>
      <c r="L214" s="191">
        <v>-0.25961733208617055</v>
      </c>
      <c r="N214" s="160"/>
    </row>
    <row r="215" spans="2:14" ht="12" customHeight="1">
      <c r="C215" s="155" t="s">
        <v>154</v>
      </c>
      <c r="D215" s="111"/>
      <c r="E215" s="111"/>
      <c r="F215" s="111"/>
      <c r="G215" s="10"/>
      <c r="H215" s="199">
        <v>3.1345547743965994E-2</v>
      </c>
      <c r="I215" s="178">
        <v>-7.0000000000000007E-2</v>
      </c>
      <c r="J215" s="192"/>
      <c r="K215" s="194">
        <v>-0.21043482808019348</v>
      </c>
      <c r="L215" s="178">
        <v>-0.25776575947449498</v>
      </c>
      <c r="N215" s="160"/>
    </row>
    <row r="216" spans="2:14" ht="12" customHeight="1">
      <c r="C216" s="156" t="s">
        <v>155</v>
      </c>
      <c r="F216" s="7"/>
      <c r="G216" s="7"/>
      <c r="H216" s="166">
        <v>338578257</v>
      </c>
      <c r="I216" s="166">
        <v>338578257</v>
      </c>
      <c r="J216" s="167"/>
      <c r="K216" s="166">
        <v>338578257</v>
      </c>
      <c r="L216" s="166">
        <v>338575238</v>
      </c>
      <c r="N216" s="160"/>
    </row>
    <row r="217" spans="2:14" ht="12" customHeight="1">
      <c r="C217" s="156" t="s">
        <v>156</v>
      </c>
      <c r="H217" s="166">
        <v>340756515</v>
      </c>
      <c r="I217" s="166">
        <v>340477814</v>
      </c>
      <c r="J217" s="167"/>
      <c r="K217" s="166">
        <v>340566897</v>
      </c>
      <c r="L217" s="166">
        <v>341007278</v>
      </c>
      <c r="N217" s="160"/>
    </row>
    <row r="218" spans="2:14" ht="12" customHeight="1">
      <c r="C218" s="156"/>
      <c r="H218" s="104"/>
      <c r="I218" s="122"/>
      <c r="J218" s="7"/>
      <c r="K218" s="104"/>
      <c r="L218" s="104"/>
      <c r="N218" s="160"/>
    </row>
    <row r="219" spans="2:14" ht="12" customHeight="1">
      <c r="C219" s="156"/>
      <c r="H219" s="104"/>
      <c r="I219" s="122"/>
      <c r="K219" s="4"/>
      <c r="L219" s="104"/>
      <c r="N219" s="160"/>
    </row>
    <row r="220" spans="2:14" ht="12" customHeight="1">
      <c r="H220" s="104"/>
      <c r="I220" s="122"/>
      <c r="K220" s="104"/>
      <c r="L220" s="104"/>
      <c r="N220" s="160"/>
    </row>
    <row r="221" spans="2:14" ht="12" customHeight="1">
      <c r="H221" s="104"/>
      <c r="I221" s="122"/>
      <c r="K221" s="104"/>
      <c r="L221" s="104"/>
      <c r="N221" s="160"/>
    </row>
    <row r="222" spans="2:14" ht="12" customHeight="1">
      <c r="B222" s="213" t="s">
        <v>157</v>
      </c>
      <c r="C222" s="158"/>
      <c r="H222" s="104"/>
      <c r="I222" s="122"/>
      <c r="K222" s="104"/>
      <c r="L222" s="104"/>
      <c r="N222" s="160"/>
    </row>
    <row r="223" spans="2:14" ht="12" customHeight="1">
      <c r="H223" s="104"/>
      <c r="I223" s="122"/>
      <c r="K223" s="104"/>
      <c r="L223" s="104"/>
      <c r="N223" s="160"/>
    </row>
    <row r="224" spans="2:14" ht="12" customHeight="1" thickBot="1">
      <c r="C224" s="117" t="s">
        <v>162</v>
      </c>
      <c r="D224" s="13"/>
      <c r="E224" s="13"/>
      <c r="F224" s="13"/>
      <c r="G224" s="13"/>
      <c r="N224" s="160"/>
    </row>
    <row r="225" spans="2:14" ht="12" customHeight="1">
      <c r="C225" s="119"/>
      <c r="D225" s="119"/>
      <c r="E225" s="119"/>
      <c r="F225" s="119"/>
      <c r="G225" s="119"/>
      <c r="H225" s="281" t="s">
        <v>8</v>
      </c>
      <c r="I225" s="281"/>
      <c r="J225" s="281"/>
      <c r="K225" s="282" t="s">
        <v>129</v>
      </c>
      <c r="L225" s="282"/>
      <c r="N225" s="160"/>
    </row>
    <row r="226" spans="2:14" ht="12" customHeight="1">
      <c r="C226" s="119"/>
      <c r="D226" s="119"/>
      <c r="E226" s="119"/>
      <c r="F226" s="119"/>
      <c r="G226" s="119"/>
      <c r="H226" s="280" t="s">
        <v>0</v>
      </c>
      <c r="I226" s="280"/>
      <c r="J226" s="280"/>
      <c r="K226" s="276" t="s">
        <v>0</v>
      </c>
      <c r="L226" s="276"/>
      <c r="N226" s="160"/>
    </row>
    <row r="227" spans="2:14" ht="12" customHeight="1">
      <c r="C227" s="89" t="s">
        <v>9</v>
      </c>
      <c r="D227" s="120"/>
      <c r="E227" s="120"/>
      <c r="F227" s="120"/>
      <c r="G227" s="59"/>
      <c r="H227" s="64">
        <v>2019</v>
      </c>
      <c r="I227" s="66">
        <v>2018</v>
      </c>
      <c r="K227" s="64">
        <v>2019</v>
      </c>
      <c r="L227" s="66">
        <v>2018</v>
      </c>
      <c r="N227" s="160"/>
    </row>
    <row r="228" spans="2:14" ht="12" customHeight="1">
      <c r="H228" s="104"/>
      <c r="I228" s="104"/>
      <c r="J228" s="104"/>
      <c r="K228" s="104"/>
      <c r="L228" s="104"/>
      <c r="N228" s="160"/>
    </row>
    <row r="229" spans="2:14" ht="12" customHeight="1">
      <c r="C229" s="67" t="s">
        <v>276</v>
      </c>
      <c r="H229" s="104">
        <v>8.7000000000000011</v>
      </c>
      <c r="I229" s="104">
        <v>-0.8</v>
      </c>
      <c r="J229" s="104"/>
      <c r="K229" s="104">
        <v>-8.1</v>
      </c>
      <c r="L229" s="104">
        <v>11.6</v>
      </c>
      <c r="N229" s="160"/>
    </row>
    <row r="230" spans="2:14" ht="12" customHeight="1">
      <c r="C230" s="77" t="s">
        <v>158</v>
      </c>
      <c r="G230" s="10"/>
      <c r="H230" s="104">
        <v>0</v>
      </c>
      <c r="I230" s="104">
        <v>0</v>
      </c>
      <c r="J230" s="104"/>
      <c r="K230" s="104">
        <v>0</v>
      </c>
      <c r="L230" s="104">
        <v>0</v>
      </c>
      <c r="N230" s="160"/>
    </row>
    <row r="231" spans="2:14" ht="12" customHeight="1">
      <c r="C231" s="124" t="s">
        <v>26</v>
      </c>
      <c r="D231" s="6"/>
      <c r="E231" s="6"/>
      <c r="F231" s="6"/>
      <c r="G231" s="10"/>
      <c r="H231" s="105">
        <f>SUM(H229:H230)</f>
        <v>8.7000000000000011</v>
      </c>
      <c r="I231" s="105">
        <v>-0.8</v>
      </c>
      <c r="J231" s="104"/>
      <c r="K231" s="105">
        <f>SUM(K229:K230)</f>
        <v>-8.1</v>
      </c>
      <c r="L231" s="105">
        <v>11.6</v>
      </c>
      <c r="N231" s="160"/>
    </row>
    <row r="232" spans="2:14" ht="12" customHeight="1">
      <c r="C232" s="78" t="s">
        <v>159</v>
      </c>
      <c r="G232" s="10"/>
      <c r="H232" s="104">
        <v>0.8</v>
      </c>
      <c r="I232" s="104">
        <v>-3.9</v>
      </c>
      <c r="J232" s="104"/>
      <c r="K232" s="104">
        <v>2.2000000000000002</v>
      </c>
      <c r="L232" s="104">
        <v>-4.4000000000000004</v>
      </c>
      <c r="N232" s="160"/>
    </row>
    <row r="233" spans="2:14" ht="12" customHeight="1">
      <c r="C233" s="151" t="s">
        <v>160</v>
      </c>
      <c r="G233" s="10"/>
      <c r="H233" s="104">
        <v>0</v>
      </c>
      <c r="I233" s="104">
        <v>-0.8</v>
      </c>
      <c r="J233" s="104"/>
      <c r="K233" s="104">
        <v>0</v>
      </c>
      <c r="L233" s="104">
        <v>-0.4</v>
      </c>
      <c r="N233" s="160"/>
    </row>
    <row r="234" spans="2:14" ht="12" customHeight="1">
      <c r="C234" s="124" t="s">
        <v>27</v>
      </c>
      <c r="D234" s="6"/>
      <c r="E234" s="6"/>
      <c r="F234" s="6"/>
      <c r="G234" s="10"/>
      <c r="H234" s="105">
        <f>SUM(H232:H233)</f>
        <v>0.8</v>
      </c>
      <c r="I234" s="105">
        <v>-4.7</v>
      </c>
      <c r="J234" s="104"/>
      <c r="K234" s="105">
        <f>SUM(K232:K233)</f>
        <v>2.2000000000000002</v>
      </c>
      <c r="L234" s="105">
        <v>-4.8000000000000007</v>
      </c>
      <c r="N234" s="160"/>
    </row>
    <row r="235" spans="2:14" ht="12" customHeight="1">
      <c r="C235" s="77"/>
      <c r="H235" s="104"/>
      <c r="I235" s="104"/>
      <c r="J235" s="104"/>
      <c r="K235" s="104"/>
      <c r="L235" s="104"/>
      <c r="N235" s="160"/>
    </row>
    <row r="236" spans="2:14" ht="12" customHeight="1">
      <c r="H236" s="104"/>
      <c r="I236" s="104"/>
      <c r="J236" s="104"/>
      <c r="K236" s="104"/>
      <c r="L236" s="104"/>
      <c r="N236" s="160"/>
    </row>
    <row r="237" spans="2:14" ht="12" customHeight="1">
      <c r="H237" s="104"/>
      <c r="I237" s="104"/>
      <c r="J237" s="104"/>
      <c r="K237" s="104"/>
      <c r="L237" s="104"/>
      <c r="N237" s="160"/>
    </row>
    <row r="238" spans="2:14" ht="12" customHeight="1">
      <c r="H238" s="104"/>
      <c r="I238" s="104"/>
      <c r="J238" s="104"/>
      <c r="K238" s="104"/>
      <c r="L238" s="104"/>
      <c r="N238" s="160"/>
    </row>
    <row r="239" spans="2:14" ht="12" customHeight="1">
      <c r="B239" s="214" t="s">
        <v>161</v>
      </c>
      <c r="C239" s="158"/>
      <c r="H239" s="104"/>
      <c r="I239" s="104"/>
      <c r="J239" s="104"/>
      <c r="K239" s="104"/>
      <c r="L239" s="104"/>
      <c r="N239" s="160"/>
    </row>
    <row r="240" spans="2:14" ht="12" customHeight="1">
      <c r="H240" s="104"/>
      <c r="I240" s="104"/>
      <c r="J240" s="104"/>
      <c r="K240" s="104"/>
      <c r="L240" s="104"/>
      <c r="N240" s="160"/>
    </row>
    <row r="241" spans="1:14" ht="12" customHeight="1" thickBot="1">
      <c r="C241" s="117" t="s">
        <v>270</v>
      </c>
      <c r="D241" s="13"/>
      <c r="E241" s="13"/>
      <c r="F241" s="13"/>
      <c r="G241" s="13"/>
      <c r="N241" s="160"/>
    </row>
    <row r="242" spans="1:14" ht="12" customHeight="1">
      <c r="C242" s="119"/>
      <c r="D242" s="119"/>
      <c r="E242" s="119"/>
      <c r="F242" s="119"/>
      <c r="G242" s="119"/>
      <c r="H242" s="281" t="s">
        <v>8</v>
      </c>
      <c r="I242" s="281"/>
      <c r="J242" s="281"/>
      <c r="K242" s="282" t="s">
        <v>129</v>
      </c>
      <c r="L242" s="282"/>
      <c r="N242" s="160"/>
    </row>
    <row r="243" spans="1:14" ht="12" customHeight="1">
      <c r="C243" s="119"/>
      <c r="D243" s="119"/>
      <c r="E243" s="119"/>
      <c r="F243" s="119"/>
      <c r="G243" s="119"/>
      <c r="H243" s="280" t="s">
        <v>0</v>
      </c>
      <c r="I243" s="280"/>
      <c r="J243" s="280"/>
      <c r="K243" s="276" t="s">
        <v>0</v>
      </c>
      <c r="L243" s="276"/>
      <c r="N243" s="160"/>
    </row>
    <row r="244" spans="1:14" ht="12" customHeight="1">
      <c r="A244" s="7"/>
      <c r="C244" s="89" t="s">
        <v>9</v>
      </c>
      <c r="D244" s="120"/>
      <c r="E244" s="120"/>
      <c r="F244" s="120"/>
      <c r="G244" s="59"/>
      <c r="H244" s="64">
        <v>2019</v>
      </c>
      <c r="I244" s="66">
        <v>2018</v>
      </c>
      <c r="K244" s="64">
        <v>2019</v>
      </c>
      <c r="L244" s="66">
        <v>2018</v>
      </c>
      <c r="N244" s="160"/>
    </row>
    <row r="245" spans="1:14" ht="12" customHeight="1">
      <c r="A245" s="7"/>
      <c r="C245" s="159" t="s">
        <v>277</v>
      </c>
      <c r="D245" s="59"/>
      <c r="E245" s="59"/>
      <c r="F245" s="59"/>
      <c r="G245" s="59"/>
      <c r="H245" s="101">
        <f>+'IS and OCI'!G17</f>
        <v>54.181199609999965</v>
      </c>
      <c r="I245" s="101">
        <v>26.300000000000011</v>
      </c>
      <c r="J245" s="101"/>
      <c r="K245" s="101">
        <f>+'IS and OCI'!K17</f>
        <v>54.632863580000048</v>
      </c>
      <c r="L245" s="101">
        <v>39.39999999999975</v>
      </c>
      <c r="N245" s="160"/>
    </row>
    <row r="246" spans="1:14" ht="12" customHeight="1">
      <c r="A246" s="7"/>
      <c r="C246" s="67" t="s">
        <v>163</v>
      </c>
      <c r="H246" s="104">
        <f>-'Note 1 table'!H7</f>
        <v>-44.199999999999989</v>
      </c>
      <c r="I246" s="104">
        <v>-24.599999999999994</v>
      </c>
      <c r="J246" s="104"/>
      <c r="K246" s="104">
        <f>-'Note 1 table'!H22</f>
        <v>-50.699999999999932</v>
      </c>
      <c r="L246" s="104">
        <v>-39.799999999999955</v>
      </c>
      <c r="N246" s="160"/>
    </row>
    <row r="247" spans="1:14" ht="12" customHeight="1">
      <c r="A247" s="7"/>
      <c r="C247" s="67" t="s">
        <v>164</v>
      </c>
      <c r="H247" s="104">
        <v>-0.88119961000000047</v>
      </c>
      <c r="I247" s="104">
        <v>9.3999999999999986</v>
      </c>
      <c r="J247" s="104"/>
      <c r="K247" s="104">
        <v>-1.0328635800000185</v>
      </c>
      <c r="L247" s="104">
        <v>13.499999999999998</v>
      </c>
      <c r="N247" s="160"/>
    </row>
    <row r="248" spans="1:14" ht="12" customHeight="1">
      <c r="A248" s="7"/>
      <c r="C248" s="67" t="s">
        <v>15</v>
      </c>
      <c r="H248" s="104">
        <f>-'IS and OCI'!G13</f>
        <v>150.19999999999999</v>
      </c>
      <c r="I248" s="104">
        <v>105.7</v>
      </c>
      <c r="J248" s="104"/>
      <c r="K248" s="104">
        <f>-'IS and OCI'!K13</f>
        <v>437.4</v>
      </c>
      <c r="L248" s="104">
        <v>385.3</v>
      </c>
      <c r="N248" s="160"/>
    </row>
    <row r="249" spans="1:14" ht="12" customHeight="1">
      <c r="A249" s="7"/>
      <c r="C249" s="67" t="s">
        <v>16</v>
      </c>
      <c r="H249" s="104">
        <v>34.799999999999997</v>
      </c>
      <c r="I249" s="104">
        <v>37.699999999999996</v>
      </c>
      <c r="J249" s="104"/>
      <c r="K249" s="104">
        <v>115.8</v>
      </c>
      <c r="L249" s="104">
        <v>117.50000000000001</v>
      </c>
      <c r="N249" s="160"/>
    </row>
    <row r="250" spans="1:14" ht="12" customHeight="1">
      <c r="C250" s="62" t="s">
        <v>165</v>
      </c>
      <c r="D250" s="15"/>
      <c r="E250" s="15"/>
      <c r="F250" s="15"/>
      <c r="H250" s="105">
        <f>SUM(H245:H249)</f>
        <v>194.09999999999997</v>
      </c>
      <c r="I250" s="105">
        <v>154.5</v>
      </c>
      <c r="J250" s="104"/>
      <c r="K250" s="105">
        <f>SUM(K245:K249)</f>
        <v>556.1</v>
      </c>
      <c r="L250" s="105">
        <v>515.89999999999986</v>
      </c>
      <c r="N250" s="160"/>
    </row>
    <row r="251" spans="1:14" ht="12" customHeight="1">
      <c r="C251" s="67"/>
      <c r="H251" s="104"/>
      <c r="I251" s="104"/>
      <c r="J251" s="104"/>
      <c r="K251" s="104"/>
      <c r="L251" s="104"/>
      <c r="N251" s="160"/>
    </row>
    <row r="252" spans="1:14" ht="12" customHeight="1">
      <c r="C252" s="159"/>
      <c r="H252" s="104"/>
      <c r="I252" s="104"/>
      <c r="J252" s="104"/>
      <c r="K252" s="104"/>
      <c r="L252" s="104"/>
      <c r="N252" s="160"/>
    </row>
    <row r="253" spans="1:14" ht="12" customHeight="1" thickBot="1">
      <c r="C253" s="117" t="s">
        <v>269</v>
      </c>
      <c r="D253" s="13"/>
      <c r="E253" s="13"/>
      <c r="F253" s="13"/>
      <c r="G253" s="13"/>
      <c r="N253" s="160"/>
    </row>
    <row r="254" spans="1:14" ht="12" customHeight="1">
      <c r="C254" s="119"/>
      <c r="D254" s="119"/>
      <c r="E254" s="119"/>
      <c r="F254" s="119"/>
      <c r="G254" s="119"/>
      <c r="H254" s="281" t="s">
        <v>8</v>
      </c>
      <c r="I254" s="281"/>
      <c r="J254" s="281"/>
      <c r="K254" s="282" t="s">
        <v>129</v>
      </c>
      <c r="L254" s="282"/>
      <c r="N254" s="160"/>
    </row>
    <row r="255" spans="1:14" ht="12" customHeight="1">
      <c r="C255" s="119"/>
      <c r="D255" s="119"/>
      <c r="E255" s="119"/>
      <c r="F255" s="119"/>
      <c r="G255" s="119"/>
      <c r="H255" s="280" t="s">
        <v>0</v>
      </c>
      <c r="I255" s="280"/>
      <c r="J255" s="280"/>
      <c r="K255" s="276" t="s">
        <v>0</v>
      </c>
      <c r="L255" s="276"/>
      <c r="N255" s="160"/>
    </row>
    <row r="256" spans="1:14" ht="12" customHeight="1">
      <c r="C256" s="89" t="s">
        <v>9</v>
      </c>
      <c r="D256" s="120"/>
      <c r="E256" s="120"/>
      <c r="F256" s="120"/>
      <c r="G256" s="59"/>
      <c r="H256" s="64">
        <v>2019</v>
      </c>
      <c r="I256" s="66">
        <v>2018</v>
      </c>
      <c r="K256" s="64">
        <v>2019</v>
      </c>
      <c r="L256" s="66">
        <v>2018</v>
      </c>
      <c r="N256" s="160"/>
    </row>
    <row r="257" spans="2:14" ht="12" customHeight="1">
      <c r="C257" s="159" t="s">
        <v>277</v>
      </c>
      <c r="D257" s="1"/>
      <c r="E257" s="1"/>
      <c r="F257" s="1"/>
      <c r="G257" s="1"/>
      <c r="H257" s="101">
        <f>+'IS and OCI'!G17</f>
        <v>54.181199609999965</v>
      </c>
      <c r="I257" s="101">
        <v>26.300000000000011</v>
      </c>
      <c r="J257" s="101"/>
      <c r="K257" s="101">
        <f>+'IS and OCI'!K17</f>
        <v>54.632863580000048</v>
      </c>
      <c r="L257" s="101">
        <v>39.39999999999975</v>
      </c>
      <c r="N257" s="160"/>
    </row>
    <row r="258" spans="2:14" ht="12" customHeight="1">
      <c r="C258" s="67" t="s">
        <v>166</v>
      </c>
      <c r="H258" s="104">
        <f>-'Note 1 table'!H7</f>
        <v>-44.199999999999989</v>
      </c>
      <c r="I258" s="104">
        <v>-24.599999999999994</v>
      </c>
      <c r="J258" s="104"/>
      <c r="K258" s="104">
        <f>-'Note 1 table'!H22</f>
        <v>-50.699999999999932</v>
      </c>
      <c r="L258" s="104">
        <v>-39.799999999999955</v>
      </c>
      <c r="N258" s="160"/>
    </row>
    <row r="259" spans="2:14" ht="12" customHeight="1">
      <c r="C259" s="67" t="s">
        <v>17</v>
      </c>
      <c r="H259" s="104">
        <v>-0.88119961000000047</v>
      </c>
      <c r="I259" s="104">
        <v>9.3999999999999986</v>
      </c>
      <c r="J259" s="104"/>
      <c r="K259" s="104">
        <v>-1.0328635800000185</v>
      </c>
      <c r="L259" s="104">
        <v>13.499999999999998</v>
      </c>
      <c r="N259" s="160"/>
    </row>
    <row r="260" spans="2:14" ht="12" customHeight="1">
      <c r="C260" s="67" t="s">
        <v>167</v>
      </c>
      <c r="H260" s="104">
        <f>-'Note 1 table'!H12</f>
        <v>46.3</v>
      </c>
      <c r="I260" s="104">
        <v>22.099999999999994</v>
      </c>
      <c r="J260" s="104"/>
      <c r="K260" s="104">
        <f>-'Note 1 table'!H27</f>
        <v>75.599999999999966</v>
      </c>
      <c r="L260" s="104">
        <v>0.59999999999996589</v>
      </c>
      <c r="N260" s="160"/>
    </row>
    <row r="261" spans="2:14" ht="12" customHeight="1">
      <c r="C261" s="67" t="s">
        <v>90</v>
      </c>
      <c r="H261" s="104">
        <f>-H45</f>
        <v>14.7</v>
      </c>
      <c r="I261" s="104">
        <v>14.7</v>
      </c>
      <c r="J261" s="104"/>
      <c r="K261" s="104">
        <f>-K45</f>
        <v>17.899999999999999</v>
      </c>
      <c r="L261" s="104">
        <v>22.6</v>
      </c>
      <c r="N261" s="160"/>
    </row>
    <row r="262" spans="2:14" ht="12" customHeight="1">
      <c r="C262" s="62" t="s">
        <v>30</v>
      </c>
      <c r="D262" s="15"/>
      <c r="E262" s="15"/>
      <c r="F262" s="15"/>
      <c r="H262" s="105">
        <f>SUM(H257:H261)</f>
        <v>70.099999999999966</v>
      </c>
      <c r="I262" s="105">
        <v>47.900000000000006</v>
      </c>
      <c r="J262" s="104"/>
      <c r="K262" s="105">
        <f>SUM(K257:K261)</f>
        <v>96.400000000000063</v>
      </c>
      <c r="L262" s="105">
        <v>36.299999999999763</v>
      </c>
      <c r="N262" s="160"/>
    </row>
    <row r="263" spans="2:14" ht="12" customHeight="1">
      <c r="H263" s="104"/>
      <c r="I263" s="104"/>
      <c r="J263" s="104"/>
      <c r="K263" s="104"/>
      <c r="L263" s="104"/>
      <c r="N263" s="160"/>
    </row>
    <row r="264" spans="2:14" ht="12" customHeight="1">
      <c r="H264" s="104"/>
      <c r="I264" s="104"/>
      <c r="J264" s="104"/>
      <c r="K264" s="104"/>
      <c r="L264" s="104"/>
      <c r="N264" s="160"/>
    </row>
    <row r="265" spans="2:14" ht="12" customHeight="1">
      <c r="B265" s="3" t="s">
        <v>225</v>
      </c>
      <c r="C265" s="161"/>
      <c r="N265" s="160"/>
    </row>
    <row r="266" spans="2:14" ht="12" customHeight="1">
      <c r="N266" s="160"/>
    </row>
    <row r="267" spans="2:14" ht="12" customHeight="1">
      <c r="C267" s="162"/>
      <c r="D267" s="162"/>
      <c r="H267" s="162"/>
      <c r="I267" s="164"/>
      <c r="K267" s="162"/>
      <c r="N267" s="160"/>
    </row>
    <row r="268" spans="2:14" ht="12" customHeight="1">
      <c r="C268" s="164"/>
      <c r="D268" s="162"/>
      <c r="N268" s="160"/>
    </row>
    <row r="269" spans="2:14" ht="12" customHeight="1">
      <c r="C269" s="164" t="s">
        <v>9</v>
      </c>
      <c r="D269" s="163"/>
      <c r="N269" s="160"/>
    </row>
    <row r="270" spans="2:14" ht="12" customHeight="1">
      <c r="C270" s="56" t="s">
        <v>258</v>
      </c>
      <c r="D270" s="56"/>
      <c r="E270" s="55"/>
      <c r="F270" s="55"/>
      <c r="G270" s="55"/>
      <c r="H270" s="56"/>
      <c r="I270" s="56"/>
      <c r="J270" s="55"/>
      <c r="K270" s="56"/>
      <c r="L270" s="228">
        <v>293.60000000000002</v>
      </c>
      <c r="N270" s="160"/>
    </row>
    <row r="271" spans="2:14" ht="12" customHeight="1">
      <c r="C271" s="63"/>
      <c r="D271" s="63"/>
      <c r="E271" s="4"/>
      <c r="F271" s="4"/>
      <c r="G271" s="4"/>
      <c r="H271" s="63"/>
      <c r="I271" s="63"/>
      <c r="J271" s="4"/>
      <c r="K271" s="63"/>
      <c r="L271" s="183"/>
      <c r="N271" s="160"/>
    </row>
    <row r="272" spans="2:14" ht="12" customHeight="1">
      <c r="C272" s="63" t="s">
        <v>170</v>
      </c>
      <c r="D272" s="4"/>
      <c r="E272" s="4"/>
      <c r="F272" s="4"/>
      <c r="G272" s="4"/>
      <c r="H272" s="4"/>
      <c r="I272" s="63"/>
      <c r="J272" s="4"/>
      <c r="K272" s="4"/>
      <c r="L272" s="202">
        <v>-11.9</v>
      </c>
      <c r="N272" s="160"/>
    </row>
    <row r="273" spans="1:14" ht="12" customHeight="1">
      <c r="C273" s="229" t="s">
        <v>171</v>
      </c>
      <c r="D273" s="4"/>
      <c r="E273" s="4"/>
      <c r="F273" s="4"/>
      <c r="G273" s="4"/>
      <c r="H273" s="4"/>
      <c r="I273" s="63"/>
      <c r="J273" s="4"/>
      <c r="K273" s="4"/>
      <c r="L273" s="202">
        <v>-0.1</v>
      </c>
      <c r="N273" s="160"/>
    </row>
    <row r="274" spans="1:14" ht="12" customHeight="1">
      <c r="C274" s="229" t="s">
        <v>172</v>
      </c>
      <c r="D274" s="4"/>
      <c r="E274" s="4"/>
      <c r="F274" s="4"/>
      <c r="G274" s="4"/>
      <c r="H274" s="4"/>
      <c r="I274" s="63"/>
      <c r="J274" s="4"/>
      <c r="K274" s="4"/>
      <c r="L274" s="202">
        <v>0.6</v>
      </c>
      <c r="N274" s="160"/>
    </row>
    <row r="275" spans="1:14" ht="12" customHeight="1">
      <c r="C275" s="63" t="s">
        <v>173</v>
      </c>
      <c r="D275" s="4"/>
      <c r="E275" s="4"/>
      <c r="F275" s="4"/>
      <c r="G275" s="4"/>
      <c r="H275" s="4"/>
      <c r="I275" s="63"/>
      <c r="J275" s="4"/>
      <c r="K275" s="4"/>
      <c r="L275" s="202">
        <v>-43.7</v>
      </c>
      <c r="N275" s="160"/>
    </row>
    <row r="276" spans="1:14" ht="12" customHeight="1" thickBot="1">
      <c r="C276" s="230" t="s">
        <v>257</v>
      </c>
      <c r="D276" s="230"/>
      <c r="E276" s="230"/>
      <c r="F276" s="230"/>
      <c r="G276" s="230"/>
      <c r="H276" s="230"/>
      <c r="I276" s="230"/>
      <c r="J276" s="230"/>
      <c r="K276" s="230"/>
      <c r="L276" s="230">
        <v>238.5</v>
      </c>
      <c r="N276" s="160"/>
    </row>
    <row r="277" spans="1:14" ht="12" customHeight="1">
      <c r="C277" s="183" t="s">
        <v>240</v>
      </c>
      <c r="D277" s="4"/>
      <c r="E277" s="4"/>
      <c r="F277" s="4"/>
      <c r="G277" s="4"/>
      <c r="H277" s="4"/>
      <c r="I277" s="63"/>
      <c r="J277" s="4"/>
      <c r="K277" s="4"/>
      <c r="L277" s="69"/>
      <c r="N277" s="160"/>
    </row>
    <row r="278" spans="1:14" ht="12" customHeight="1">
      <c r="A278" s="164"/>
      <c r="B278" s="162"/>
      <c r="C278" s="229" t="s">
        <v>230</v>
      </c>
      <c r="D278" s="4"/>
      <c r="E278" s="4"/>
      <c r="F278" s="4"/>
      <c r="G278" s="63"/>
      <c r="H278" s="4"/>
      <c r="I278" s="4"/>
      <c r="J278" s="4"/>
      <c r="K278" s="4"/>
      <c r="L278" s="69">
        <v>42.6</v>
      </c>
      <c r="N278" s="160"/>
    </row>
    <row r="279" spans="1:14" ht="12" customHeight="1">
      <c r="A279" s="164"/>
      <c r="B279" s="162"/>
      <c r="C279" s="231" t="s">
        <v>241</v>
      </c>
      <c r="D279" s="58"/>
      <c r="E279" s="58"/>
      <c r="F279" s="58"/>
      <c r="G279" s="58"/>
      <c r="H279" s="58"/>
      <c r="I279" s="58"/>
      <c r="J279" s="58"/>
      <c r="K279" s="58"/>
      <c r="L279" s="227">
        <v>195.9</v>
      </c>
      <c r="N279" s="160"/>
    </row>
    <row r="280" spans="1:14" ht="12" customHeight="1">
      <c r="I280" s="10"/>
      <c r="N280" s="160"/>
    </row>
    <row r="281" spans="1:14" ht="12" customHeight="1">
      <c r="I281" s="10"/>
      <c r="N281" s="160"/>
    </row>
    <row r="282" spans="1:14" ht="12" customHeight="1">
      <c r="I282" s="10"/>
      <c r="N282" s="160"/>
    </row>
    <row r="283" spans="1:14" ht="12" customHeight="1">
      <c r="I283" s="10"/>
      <c r="N283" s="160"/>
    </row>
    <row r="284" spans="1:14" ht="12" customHeight="1">
      <c r="N284" s="160"/>
    </row>
    <row r="285" spans="1:14">
      <c r="N285" s="160"/>
    </row>
    <row r="286" spans="1:14">
      <c r="N286" s="160"/>
    </row>
    <row r="287" spans="1:14">
      <c r="N287" s="160"/>
    </row>
    <row r="288" spans="1:14">
      <c r="N288" s="160"/>
    </row>
    <row r="289" spans="14:14">
      <c r="N289" s="160"/>
    </row>
    <row r="290" spans="14:14">
      <c r="N290" s="160"/>
    </row>
    <row r="291" spans="14:14">
      <c r="N291" s="160"/>
    </row>
    <row r="292" spans="14:14">
      <c r="N292" s="160"/>
    </row>
    <row r="293" spans="14:14">
      <c r="N293" s="160"/>
    </row>
    <row r="294" spans="14:14">
      <c r="N294" s="160"/>
    </row>
    <row r="295" spans="14:14">
      <c r="N295" s="160"/>
    </row>
    <row r="296" spans="14:14">
      <c r="N296" s="160"/>
    </row>
    <row r="297" spans="14:14">
      <c r="N297" s="160"/>
    </row>
    <row r="298" spans="14:14">
      <c r="N298" s="160"/>
    </row>
  </sheetData>
  <mergeCells count="63">
    <mergeCell ref="K94:L94"/>
    <mergeCell ref="H104:J104"/>
    <mergeCell ref="K39:L39"/>
    <mergeCell ref="K38:L38"/>
    <mergeCell ref="H143:J143"/>
    <mergeCell ref="H66:J66"/>
    <mergeCell ref="K66:L66"/>
    <mergeCell ref="K128:L128"/>
    <mergeCell ref="H144:J144"/>
    <mergeCell ref="H81:J81"/>
    <mergeCell ref="K81:L81"/>
    <mergeCell ref="H82:J82"/>
    <mergeCell ref="K82:L82"/>
    <mergeCell ref="K143:L143"/>
    <mergeCell ref="H105:J105"/>
    <mergeCell ref="K105:L105"/>
    <mergeCell ref="H114:J114"/>
    <mergeCell ref="K114:L114"/>
    <mergeCell ref="H93:J93"/>
    <mergeCell ref="K93:L93"/>
    <mergeCell ref="H94:J94"/>
    <mergeCell ref="K104:L104"/>
    <mergeCell ref="H115:J115"/>
    <mergeCell ref="K115:L115"/>
    <mergeCell ref="K254:L254"/>
    <mergeCell ref="H211:J211"/>
    <mergeCell ref="K211:L211"/>
    <mergeCell ref="H212:J212"/>
    <mergeCell ref="K212:L212"/>
    <mergeCell ref="H225:J225"/>
    <mergeCell ref="K225:L225"/>
    <mergeCell ref="K144:L144"/>
    <mergeCell ref="H194:J194"/>
    <mergeCell ref="H255:J255"/>
    <mergeCell ref="K255:L255"/>
    <mergeCell ref="H226:J226"/>
    <mergeCell ref="K226:L226"/>
    <mergeCell ref="H242:J242"/>
    <mergeCell ref="K242:L242"/>
    <mergeCell ref="H243:J243"/>
    <mergeCell ref="K243:L243"/>
    <mergeCell ref="K194:L194"/>
    <mergeCell ref="H166:J166"/>
    <mergeCell ref="K166:L166"/>
    <mergeCell ref="H183:J183"/>
    <mergeCell ref="K183:L183"/>
    <mergeCell ref="H254:J254"/>
    <mergeCell ref="H11:J11"/>
    <mergeCell ref="K11:L11"/>
    <mergeCell ref="H10:J10"/>
    <mergeCell ref="K10:L10"/>
    <mergeCell ref="H65:J65"/>
    <mergeCell ref="K65:L65"/>
    <mergeCell ref="H55:J55"/>
    <mergeCell ref="K55:L55"/>
    <mergeCell ref="H23:J23"/>
    <mergeCell ref="K23:L23"/>
    <mergeCell ref="H24:J24"/>
    <mergeCell ref="K54:L54"/>
    <mergeCell ref="H38:J38"/>
    <mergeCell ref="H54:J54"/>
    <mergeCell ref="K24:L24"/>
    <mergeCell ref="H39:J3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 tint="0.39997558519241921"/>
  </sheetPr>
  <dimension ref="C1:Q33"/>
  <sheetViews>
    <sheetView showGridLines="0" workbookViewId="0">
      <selection activeCell="E17" sqref="E17:L17"/>
    </sheetView>
  </sheetViews>
  <sheetFormatPr defaultRowHeight="15"/>
  <cols>
    <col min="3" max="3" width="62.7109375" customWidth="1"/>
    <col min="4" max="4" width="1.7109375" customWidth="1"/>
    <col min="5" max="6" width="10.5703125" customWidth="1"/>
    <col min="7" max="7" width="1.7109375" customWidth="1"/>
    <col min="10" max="10" width="1.7109375" customWidth="1"/>
    <col min="14" max="14" width="9.140625" style="160"/>
  </cols>
  <sheetData>
    <row r="1" spans="3:17" ht="12" customHeight="1" thickBot="1">
      <c r="C1" s="14"/>
      <c r="D1" s="14"/>
      <c r="E1" s="14"/>
      <c r="F1" s="14"/>
      <c r="G1" s="14"/>
      <c r="H1" s="14"/>
      <c r="I1" s="14"/>
      <c r="J1" s="14"/>
      <c r="K1" s="14"/>
      <c r="L1" s="14"/>
      <c r="M1" s="8"/>
    </row>
    <row r="2" spans="3:17" ht="12" customHeight="1">
      <c r="E2" s="281" t="s">
        <v>8</v>
      </c>
      <c r="F2" s="281"/>
      <c r="G2" s="281"/>
      <c r="H2" s="281"/>
      <c r="I2" s="281"/>
      <c r="J2" s="281"/>
      <c r="K2" s="281"/>
      <c r="L2" s="281"/>
      <c r="M2" s="216"/>
    </row>
    <row r="3" spans="3:17" ht="12" customHeight="1">
      <c r="E3" s="280" t="s">
        <v>0</v>
      </c>
      <c r="F3" s="280"/>
      <c r="G3" s="280"/>
      <c r="H3" s="280"/>
      <c r="I3" s="280"/>
      <c r="J3" s="280"/>
      <c r="K3" s="280"/>
      <c r="L3" s="280"/>
      <c r="M3" s="8"/>
    </row>
    <row r="4" spans="3:17" ht="12" customHeight="1">
      <c r="E4" s="110">
        <v>2019</v>
      </c>
      <c r="F4" s="110">
        <v>2018</v>
      </c>
      <c r="G4" s="5"/>
      <c r="H4" s="110">
        <v>2019</v>
      </c>
      <c r="I4" s="110">
        <v>2018</v>
      </c>
      <c r="K4" s="110">
        <v>2019</v>
      </c>
      <c r="L4" s="110">
        <v>2018</v>
      </c>
      <c r="M4" s="8"/>
    </row>
    <row r="5" spans="3:17" ht="12" customHeight="1">
      <c r="E5" s="284" t="s">
        <v>83</v>
      </c>
      <c r="F5" s="284"/>
      <c r="G5" s="215"/>
      <c r="H5" s="286" t="s">
        <v>84</v>
      </c>
      <c r="I5" s="286"/>
      <c r="K5" s="286" t="s">
        <v>85</v>
      </c>
      <c r="L5" s="286"/>
      <c r="M5" s="8"/>
    </row>
    <row r="6" spans="3:17" ht="12" customHeight="1">
      <c r="C6" s="89" t="s">
        <v>9</v>
      </c>
      <c r="E6" s="285"/>
      <c r="F6" s="285"/>
      <c r="G6" s="112"/>
      <c r="H6" s="287"/>
      <c r="I6" s="287"/>
      <c r="K6" s="287"/>
      <c r="L6" s="287"/>
      <c r="M6" s="8"/>
    </row>
    <row r="7" spans="3:17" ht="12" customHeight="1">
      <c r="C7" s="67" t="s">
        <v>32</v>
      </c>
      <c r="D7" s="67"/>
      <c r="E7" s="113">
        <v>288.39999999999998</v>
      </c>
      <c r="F7" s="113">
        <v>245.20000000000002</v>
      </c>
      <c r="G7" s="113"/>
      <c r="H7" s="113">
        <f>+K7-E7</f>
        <v>44.199999999999989</v>
      </c>
      <c r="I7" s="113">
        <f>+L7-F7</f>
        <v>24.599999999999994</v>
      </c>
      <c r="J7" s="113"/>
      <c r="K7" s="113">
        <v>332.59999999999997</v>
      </c>
      <c r="L7" s="113">
        <v>269.8</v>
      </c>
      <c r="M7" s="8"/>
      <c r="O7" s="189"/>
      <c r="P7" s="86"/>
    </row>
    <row r="8" spans="3:17" ht="12" customHeight="1">
      <c r="C8" s="67"/>
      <c r="D8" s="67"/>
      <c r="E8" s="113"/>
      <c r="F8" s="113"/>
      <c r="G8" s="113"/>
      <c r="H8" s="113"/>
      <c r="I8" s="113"/>
      <c r="J8" s="113"/>
      <c r="K8" s="113"/>
      <c r="L8" s="113"/>
      <c r="M8" s="8"/>
    </row>
    <row r="9" spans="3:17" ht="12" customHeight="1">
      <c r="C9" s="67" t="s">
        <v>12</v>
      </c>
      <c r="D9" s="67"/>
      <c r="E9" s="113">
        <v>-79.2</v>
      </c>
      <c r="F9" s="113">
        <v>-74.8</v>
      </c>
      <c r="G9" s="113"/>
      <c r="H9" s="113">
        <f t="shared" ref="H9:I13" si="0">+K9-E9</f>
        <v>0</v>
      </c>
      <c r="I9" s="113">
        <f t="shared" si="0"/>
        <v>0</v>
      </c>
      <c r="J9" s="113"/>
      <c r="K9" s="113">
        <v>-79.2</v>
      </c>
      <c r="L9" s="113">
        <v>-74.8</v>
      </c>
      <c r="M9" s="8"/>
    </row>
    <row r="10" spans="3:17" ht="12" customHeight="1">
      <c r="C10" s="67" t="s">
        <v>13</v>
      </c>
      <c r="D10" s="67"/>
      <c r="E10" s="114">
        <v>-2.5</v>
      </c>
      <c r="F10" s="113">
        <v>-3</v>
      </c>
      <c r="G10" s="114"/>
      <c r="H10" s="113">
        <f t="shared" si="0"/>
        <v>0</v>
      </c>
      <c r="I10" s="113">
        <f t="shared" si="0"/>
        <v>0</v>
      </c>
      <c r="J10" s="114"/>
      <c r="K10" s="114">
        <v>-2.5</v>
      </c>
      <c r="L10" s="113">
        <v>-3</v>
      </c>
      <c r="M10" s="8"/>
    </row>
    <row r="11" spans="3:17" ht="12" customHeight="1">
      <c r="C11" s="67" t="s">
        <v>14</v>
      </c>
      <c r="D11" s="67"/>
      <c r="E11" s="114">
        <v>-12.6</v>
      </c>
      <c r="F11" s="113">
        <v>-12.9</v>
      </c>
      <c r="G11" s="114"/>
      <c r="H11" s="113">
        <f t="shared" si="0"/>
        <v>0</v>
      </c>
      <c r="I11" s="113">
        <f t="shared" si="0"/>
        <v>0</v>
      </c>
      <c r="J11" s="114"/>
      <c r="K11" s="114">
        <v>-12.6</v>
      </c>
      <c r="L11" s="113">
        <v>-12.9</v>
      </c>
      <c r="M11" s="8"/>
    </row>
    <row r="12" spans="3:17" ht="12" customHeight="1">
      <c r="C12" s="67" t="s">
        <v>86</v>
      </c>
      <c r="D12" s="67"/>
      <c r="E12" s="114">
        <v>-89.2</v>
      </c>
      <c r="F12" s="113">
        <v>-68.900000000000006</v>
      </c>
      <c r="G12" s="114"/>
      <c r="H12" s="113">
        <f t="shared" si="0"/>
        <v>-46.3</v>
      </c>
      <c r="I12" s="113">
        <f t="shared" si="0"/>
        <v>-22.099999999999994</v>
      </c>
      <c r="J12" s="114"/>
      <c r="K12" s="114">
        <v>-135.5</v>
      </c>
      <c r="L12" s="113">
        <v>-91</v>
      </c>
      <c r="M12" s="8"/>
    </row>
    <row r="13" spans="3:17" ht="12" customHeight="1">
      <c r="C13" s="67" t="s">
        <v>37</v>
      </c>
      <c r="D13" s="67"/>
      <c r="E13" s="114">
        <v>-34.799999999999997</v>
      </c>
      <c r="F13" s="113">
        <v>-37.699999999999996</v>
      </c>
      <c r="G13" s="114"/>
      <c r="H13" s="113">
        <f t="shared" si="0"/>
        <v>0</v>
      </c>
      <c r="I13" s="113">
        <f t="shared" si="0"/>
        <v>0</v>
      </c>
      <c r="J13" s="114"/>
      <c r="K13" s="114">
        <v>-34.799999999999997</v>
      </c>
      <c r="L13" s="113">
        <v>-37.699999999999996</v>
      </c>
      <c r="M13" s="8"/>
    </row>
    <row r="14" spans="3:17" ht="12" customHeight="1">
      <c r="C14" s="62" t="s">
        <v>204</v>
      </c>
      <c r="D14" s="71"/>
      <c r="E14" s="115">
        <f>SUM(E7:E13)</f>
        <v>70.099999999999994</v>
      </c>
      <c r="F14" s="115">
        <f>SUM(F7:F13)</f>
        <v>47.900000000000027</v>
      </c>
      <c r="G14" s="116"/>
      <c r="H14" s="115">
        <f>SUM(H7:H13)</f>
        <v>-2.1000000000000085</v>
      </c>
      <c r="I14" s="115">
        <f>SUM(I7:I13)</f>
        <v>2.5</v>
      </c>
      <c r="J14" s="116"/>
      <c r="K14" s="115">
        <f>SUM(K7:K13)</f>
        <v>67.999999999999986</v>
      </c>
      <c r="L14" s="115">
        <f>SUM(L7:L13)</f>
        <v>50.4</v>
      </c>
      <c r="M14" s="8"/>
      <c r="P14" s="226"/>
      <c r="Q14" s="226"/>
    </row>
    <row r="15" spans="3:17" ht="12" customHeight="1">
      <c r="M15" s="8"/>
    </row>
    <row r="16" spans="3:17" ht="12" customHeight="1" thickBot="1"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8"/>
    </row>
    <row r="17" spans="3:16" ht="12" customHeight="1">
      <c r="E17" s="283" t="s">
        <v>129</v>
      </c>
      <c r="F17" s="283"/>
      <c r="G17" s="283"/>
      <c r="H17" s="283"/>
      <c r="I17" s="283"/>
      <c r="J17" s="283"/>
      <c r="K17" s="283"/>
      <c r="L17" s="283"/>
    </row>
    <row r="18" spans="3:16" ht="12" customHeight="1">
      <c r="E18" s="280" t="s">
        <v>0</v>
      </c>
      <c r="F18" s="280"/>
      <c r="G18" s="280"/>
      <c r="H18" s="280"/>
      <c r="I18" s="280"/>
      <c r="J18" s="280"/>
      <c r="K18" s="280"/>
      <c r="L18" s="280"/>
    </row>
    <row r="19" spans="3:16" ht="12" customHeight="1">
      <c r="E19" s="110">
        <v>2019</v>
      </c>
      <c r="F19" s="110">
        <v>2018</v>
      </c>
      <c r="G19" s="5"/>
      <c r="H19" s="110">
        <v>2019</v>
      </c>
      <c r="I19" s="110">
        <v>2018</v>
      </c>
      <c r="K19" s="110">
        <v>2019</v>
      </c>
      <c r="L19" s="110">
        <v>2018</v>
      </c>
    </row>
    <row r="20" spans="3:16" ht="12" customHeight="1">
      <c r="E20" s="284" t="s">
        <v>83</v>
      </c>
      <c r="F20" s="284"/>
      <c r="G20" s="215"/>
      <c r="H20" s="286" t="s">
        <v>84</v>
      </c>
      <c r="I20" s="286"/>
      <c r="K20" s="286" t="s">
        <v>85</v>
      </c>
      <c r="L20" s="286"/>
    </row>
    <row r="21" spans="3:16" ht="12" customHeight="1">
      <c r="C21" s="89" t="s">
        <v>9</v>
      </c>
      <c r="E21" s="285"/>
      <c r="F21" s="285"/>
      <c r="G21" s="112"/>
      <c r="H21" s="287"/>
      <c r="I21" s="287"/>
      <c r="K21" s="287"/>
      <c r="L21" s="287"/>
    </row>
    <row r="22" spans="3:16" ht="12" customHeight="1">
      <c r="C22" s="67" t="s">
        <v>32</v>
      </c>
      <c r="D22" s="67"/>
      <c r="E22" s="113">
        <v>880.1</v>
      </c>
      <c r="F22" s="113">
        <v>834.5</v>
      </c>
      <c r="G22" s="113"/>
      <c r="H22" s="113">
        <f t="shared" ref="H22:I26" si="1">+K22-E22</f>
        <v>50.699999999999932</v>
      </c>
      <c r="I22" s="113">
        <f t="shared" si="1"/>
        <v>39.799999999999955</v>
      </c>
      <c r="J22" s="113"/>
      <c r="K22" s="113">
        <v>930.8</v>
      </c>
      <c r="L22" s="113">
        <v>874.3</v>
      </c>
      <c r="O22" s="189"/>
      <c r="P22" s="86"/>
    </row>
    <row r="23" spans="3:16" ht="12" customHeight="1">
      <c r="C23" s="67"/>
      <c r="D23" s="67"/>
      <c r="E23" s="113"/>
      <c r="F23" s="113"/>
      <c r="G23" s="113"/>
      <c r="H23" s="113"/>
      <c r="I23" s="113"/>
      <c r="J23" s="113"/>
      <c r="K23" s="113"/>
      <c r="L23" s="113"/>
    </row>
    <row r="24" spans="3:16" ht="12" customHeight="1">
      <c r="C24" s="67" t="s">
        <v>12</v>
      </c>
      <c r="D24" s="67"/>
      <c r="E24" s="113">
        <v>-262.5</v>
      </c>
      <c r="F24" s="113">
        <v>-256</v>
      </c>
      <c r="G24" s="113"/>
      <c r="H24" s="113">
        <f t="shared" si="1"/>
        <v>0</v>
      </c>
      <c r="I24" s="113">
        <f t="shared" si="1"/>
        <v>0</v>
      </c>
      <c r="J24" s="113"/>
      <c r="K24" s="113">
        <v>-262.5</v>
      </c>
      <c r="L24" s="113">
        <v>-256</v>
      </c>
    </row>
    <row r="25" spans="3:16" ht="12" customHeight="1">
      <c r="C25" s="67" t="s">
        <v>13</v>
      </c>
      <c r="D25" s="67"/>
      <c r="E25" s="114">
        <v>-9.6999999999999993</v>
      </c>
      <c r="F25" s="113">
        <v>-10.799999999999999</v>
      </c>
      <c r="G25" s="114"/>
      <c r="H25" s="113">
        <f t="shared" si="1"/>
        <v>0</v>
      </c>
      <c r="I25" s="113">
        <f t="shared" si="1"/>
        <v>0</v>
      </c>
      <c r="J25" s="114"/>
      <c r="K25" s="114">
        <v>-9.6999999999999993</v>
      </c>
      <c r="L25" s="113">
        <v>-10.799999999999999</v>
      </c>
    </row>
    <row r="26" spans="3:16" ht="12" customHeight="1">
      <c r="C26" s="67" t="s">
        <v>14</v>
      </c>
      <c r="D26" s="67"/>
      <c r="E26" s="114">
        <v>-51.8</v>
      </c>
      <c r="F26" s="113">
        <v>-51.8</v>
      </c>
      <c r="G26" s="114"/>
      <c r="H26" s="113">
        <f t="shared" si="1"/>
        <v>0</v>
      </c>
      <c r="I26" s="113">
        <f t="shared" si="1"/>
        <v>0</v>
      </c>
      <c r="J26" s="114"/>
      <c r="K26" s="114">
        <v>-51.8</v>
      </c>
      <c r="L26" s="113">
        <v>-51.8</v>
      </c>
    </row>
    <row r="27" spans="3:16" ht="12" customHeight="1">
      <c r="C27" s="67" t="s">
        <v>86</v>
      </c>
      <c r="D27" s="67"/>
      <c r="E27" s="114">
        <v>-343.90000000000003</v>
      </c>
      <c r="F27" s="113">
        <v>-362.1</v>
      </c>
      <c r="G27" s="114"/>
      <c r="H27" s="113">
        <f>+K27-E27</f>
        <v>-75.599999999999966</v>
      </c>
      <c r="I27" s="113">
        <f>+L27-F27</f>
        <v>-0.59999999999996589</v>
      </c>
      <c r="J27" s="114"/>
      <c r="K27" s="114">
        <v>-419.5</v>
      </c>
      <c r="L27" s="113">
        <v>-362.7</v>
      </c>
    </row>
    <row r="28" spans="3:16" ht="12" customHeight="1">
      <c r="C28" s="67" t="s">
        <v>37</v>
      </c>
      <c r="D28" s="67"/>
      <c r="E28" s="114">
        <v>-115.8</v>
      </c>
      <c r="F28" s="113">
        <v>-117.5</v>
      </c>
      <c r="G28" s="114"/>
      <c r="H28" s="113">
        <f>+K28-E28</f>
        <v>0</v>
      </c>
      <c r="I28" s="113">
        <f>+L28-F28</f>
        <v>0</v>
      </c>
      <c r="J28" s="114"/>
      <c r="K28" s="114">
        <v>-115.8</v>
      </c>
      <c r="L28" s="113">
        <v>-117.5</v>
      </c>
    </row>
    <row r="29" spans="3:16" ht="12" customHeight="1">
      <c r="C29" s="62" t="s">
        <v>204</v>
      </c>
      <c r="D29" s="71"/>
      <c r="E29" s="115">
        <f>SUM(E22:E28)</f>
        <v>96.399999999999991</v>
      </c>
      <c r="F29" s="115">
        <f>SUM(F22:F28)</f>
        <v>36.300000000000068</v>
      </c>
      <c r="G29" s="116"/>
      <c r="H29" s="115">
        <f>SUM(H22:H28)</f>
        <v>-24.900000000000034</v>
      </c>
      <c r="I29" s="115">
        <f>SUM(I22:I28)</f>
        <v>39.199999999999989</v>
      </c>
      <c r="J29" s="116"/>
      <c r="K29" s="115">
        <f>SUM(K22:K28)</f>
        <v>71.499999999999957</v>
      </c>
      <c r="L29" s="115">
        <f>SUM(L22:L28)</f>
        <v>75.500000000000057</v>
      </c>
    </row>
    <row r="30" spans="3:16" ht="12" customHeight="1"/>
    <row r="31" spans="3:16" ht="12" customHeight="1">
      <c r="F31" s="1"/>
      <c r="G31" s="1"/>
    </row>
    <row r="32" spans="3:16">
      <c r="F32" s="1"/>
      <c r="G32" s="1"/>
      <c r="H32" s="1"/>
      <c r="I32" s="1"/>
      <c r="J32" s="1"/>
      <c r="K32" s="1"/>
    </row>
    <row r="33" spans="6:11">
      <c r="F33" s="1"/>
      <c r="G33" s="1"/>
      <c r="H33" s="1"/>
      <c r="I33" s="1"/>
      <c r="J33" s="1"/>
      <c r="K33" s="1"/>
    </row>
  </sheetData>
  <mergeCells count="10">
    <mergeCell ref="E20:F21"/>
    <mergeCell ref="H20:I21"/>
    <mergeCell ref="K20:L21"/>
    <mergeCell ref="E2:L2"/>
    <mergeCell ref="E17:L17"/>
    <mergeCell ref="E18:L18"/>
    <mergeCell ref="E3:L3"/>
    <mergeCell ref="E5:F6"/>
    <mergeCell ref="H5:I6"/>
    <mergeCell ref="K5:L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9" tint="0.39997558519241921"/>
  </sheetPr>
  <dimension ref="C1:AD44"/>
  <sheetViews>
    <sheetView showGridLines="0" zoomScaleNormal="100" workbookViewId="0">
      <selection activeCell="F57" sqref="F57"/>
    </sheetView>
  </sheetViews>
  <sheetFormatPr defaultRowHeight="15"/>
  <cols>
    <col min="3" max="3" width="41.7109375" customWidth="1"/>
    <col min="4" max="4" width="1.5703125" customWidth="1"/>
    <col min="5" max="6" width="10.5703125" customWidth="1"/>
    <col min="7" max="7" width="1.5703125" customWidth="1"/>
    <col min="8" max="9" width="10.5703125" customWidth="1"/>
    <col min="10" max="10" width="1.5703125" customWidth="1"/>
    <col min="11" max="12" width="10.5703125" customWidth="1"/>
    <col min="13" max="13" width="1.5703125" customWidth="1"/>
    <col min="14" max="15" width="10.5703125" customWidth="1"/>
    <col min="18" max="30" width="9.140625" style="8"/>
  </cols>
  <sheetData>
    <row r="1" spans="3:28" ht="12" customHeight="1">
      <c r="C1" s="7"/>
      <c r="Q1" s="160"/>
    </row>
    <row r="2" spans="3:28" ht="12" customHeight="1" thickBot="1">
      <c r="C2" s="205" t="s">
        <v>228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Q2" s="160"/>
      <c r="R2" s="12"/>
    </row>
    <row r="3" spans="3:28" ht="12" customHeight="1">
      <c r="C3" s="4"/>
      <c r="D3" s="4"/>
      <c r="E3" s="288" t="s">
        <v>8</v>
      </c>
      <c r="F3" s="288"/>
      <c r="G3" s="288"/>
      <c r="H3" s="288"/>
      <c r="I3" s="288"/>
      <c r="J3" s="4"/>
      <c r="K3" s="288" t="s">
        <v>129</v>
      </c>
      <c r="L3" s="288"/>
      <c r="M3" s="288"/>
      <c r="N3" s="288"/>
      <c r="O3" s="288"/>
      <c r="Q3" s="160"/>
    </row>
    <row r="4" spans="3:28" ht="12" customHeight="1">
      <c r="C4" s="4"/>
      <c r="D4" s="4"/>
      <c r="E4" s="288" t="s">
        <v>0</v>
      </c>
      <c r="F4" s="288"/>
      <c r="G4" s="288"/>
      <c r="H4" s="288"/>
      <c r="I4" s="288"/>
      <c r="J4" s="4"/>
      <c r="K4" s="288" t="s">
        <v>0</v>
      </c>
      <c r="L4" s="288"/>
      <c r="M4" s="288"/>
      <c r="N4" s="288"/>
      <c r="O4" s="288"/>
      <c r="Q4" s="160"/>
    </row>
    <row r="5" spans="3:28" ht="12" customHeight="1">
      <c r="C5" s="4"/>
      <c r="D5" s="4"/>
      <c r="E5" s="204">
        <v>2019</v>
      </c>
      <c r="F5" s="204">
        <v>2018</v>
      </c>
      <c r="G5" s="55"/>
      <c r="H5" s="204">
        <v>2019</v>
      </c>
      <c r="I5" s="204">
        <v>2018</v>
      </c>
      <c r="J5" s="4"/>
      <c r="K5" s="204">
        <v>2019</v>
      </c>
      <c r="L5" s="204">
        <v>2018</v>
      </c>
      <c r="M5" s="55"/>
      <c r="N5" s="204">
        <v>2019</v>
      </c>
      <c r="O5" s="204">
        <v>2018</v>
      </c>
      <c r="Q5" s="160"/>
    </row>
    <row r="6" spans="3:28" ht="12" customHeight="1">
      <c r="C6" s="4"/>
      <c r="D6" s="4"/>
      <c r="E6" s="290" t="s">
        <v>83</v>
      </c>
      <c r="F6" s="290"/>
      <c r="G6" s="4"/>
      <c r="H6" s="290" t="s">
        <v>85</v>
      </c>
      <c r="I6" s="290"/>
      <c r="J6" s="4"/>
      <c r="K6" s="290" t="s">
        <v>83</v>
      </c>
      <c r="L6" s="290"/>
      <c r="M6" s="4"/>
      <c r="N6" s="290" t="s">
        <v>85</v>
      </c>
      <c r="O6" s="290"/>
      <c r="Q6" s="160"/>
      <c r="R6" s="289"/>
      <c r="S6" s="289"/>
      <c r="U6" s="289"/>
      <c r="V6" s="289"/>
      <c r="X6" s="289"/>
      <c r="Y6" s="289"/>
      <c r="AA6" s="289"/>
      <c r="AB6" s="289"/>
    </row>
    <row r="7" spans="3:28" ht="12" customHeight="1">
      <c r="C7" s="58"/>
      <c r="D7" s="4"/>
      <c r="E7" s="285"/>
      <c r="F7" s="285"/>
      <c r="G7" s="4"/>
      <c r="H7" s="285"/>
      <c r="I7" s="285"/>
      <c r="J7" s="4"/>
      <c r="K7" s="285"/>
      <c r="L7" s="285"/>
      <c r="M7" s="4"/>
      <c r="N7" s="285"/>
      <c r="O7" s="285"/>
      <c r="Q7" s="160"/>
    </row>
    <row r="8" spans="3:28" ht="12" customHeight="1">
      <c r="C8" s="68" t="s">
        <v>217</v>
      </c>
      <c r="D8" s="4"/>
      <c r="E8" s="60">
        <v>103.9</v>
      </c>
      <c r="F8" s="114">
        <v>41</v>
      </c>
      <c r="G8" s="114"/>
      <c r="H8" s="60">
        <v>103.9</v>
      </c>
      <c r="I8" s="114">
        <v>41</v>
      </c>
      <c r="J8" s="114"/>
      <c r="K8" s="114">
        <v>318.8</v>
      </c>
      <c r="L8" s="114">
        <v>149.5</v>
      </c>
      <c r="M8" s="114"/>
      <c r="N8" s="60">
        <v>318.8</v>
      </c>
      <c r="O8" s="114">
        <v>149.5</v>
      </c>
      <c r="Q8" s="160"/>
      <c r="R8" s="267"/>
      <c r="S8" s="265"/>
      <c r="U8" s="267"/>
      <c r="V8" s="265"/>
      <c r="X8" s="267"/>
      <c r="Y8" s="265"/>
      <c r="AA8" s="267"/>
      <c r="AB8" s="265"/>
    </row>
    <row r="9" spans="3:28" ht="12" customHeight="1">
      <c r="C9" s="68" t="s">
        <v>216</v>
      </c>
      <c r="D9" s="4"/>
      <c r="E9" s="60">
        <v>64.7</v>
      </c>
      <c r="F9" s="114">
        <v>34.200000000000003</v>
      </c>
      <c r="G9" s="114"/>
      <c r="H9" s="60">
        <v>108.89999999999998</v>
      </c>
      <c r="I9" s="114">
        <v>58.8</v>
      </c>
      <c r="J9" s="114"/>
      <c r="K9" s="60">
        <v>256.5</v>
      </c>
      <c r="L9" s="114">
        <v>282.39999999999998</v>
      </c>
      <c r="M9" s="114"/>
      <c r="N9" s="60">
        <v>307.2</v>
      </c>
      <c r="O9" s="114">
        <v>322.2</v>
      </c>
      <c r="Q9" s="160"/>
      <c r="R9" s="267"/>
      <c r="S9" s="265"/>
      <c r="U9" s="267"/>
      <c r="V9" s="265"/>
      <c r="X9" s="267"/>
      <c r="Y9" s="265"/>
      <c r="AA9" s="267"/>
      <c r="AB9" s="265"/>
    </row>
    <row r="10" spans="3:28" ht="12" customHeight="1">
      <c r="C10" s="68" t="s">
        <v>215</v>
      </c>
      <c r="D10" s="4"/>
      <c r="E10" s="60">
        <v>112.6</v>
      </c>
      <c r="F10" s="114">
        <v>163.6</v>
      </c>
      <c r="G10" s="114"/>
      <c r="H10" s="60">
        <v>112.6</v>
      </c>
      <c r="I10" s="114">
        <v>163.6</v>
      </c>
      <c r="J10" s="114"/>
      <c r="K10" s="60">
        <v>273.10000000000002</v>
      </c>
      <c r="L10" s="114">
        <v>371.9</v>
      </c>
      <c r="M10" s="114"/>
      <c r="N10" s="60">
        <v>273.10000000000002</v>
      </c>
      <c r="O10" s="114">
        <v>371.9</v>
      </c>
      <c r="Q10" s="160"/>
      <c r="R10" s="267"/>
      <c r="S10" s="265"/>
      <c r="U10" s="267"/>
      <c r="V10" s="265"/>
      <c r="X10" s="267"/>
      <c r="Y10" s="265"/>
      <c r="AA10" s="267"/>
      <c r="AB10" s="265"/>
    </row>
    <row r="11" spans="3:28" ht="12" customHeight="1">
      <c r="C11" s="68" t="s">
        <v>214</v>
      </c>
      <c r="D11" s="4"/>
      <c r="E11" s="60">
        <v>6.6</v>
      </c>
      <c r="F11" s="114">
        <v>6.3</v>
      </c>
      <c r="G11" s="114"/>
      <c r="H11" s="60">
        <v>6.6</v>
      </c>
      <c r="I11" s="114">
        <v>6.3</v>
      </c>
      <c r="J11" s="114"/>
      <c r="K11" s="60">
        <v>29.1</v>
      </c>
      <c r="L11" s="114">
        <v>25.8</v>
      </c>
      <c r="M11" s="114"/>
      <c r="N11" s="60">
        <v>29.1</v>
      </c>
      <c r="O11" s="114">
        <v>25.8</v>
      </c>
      <c r="Q11" s="160"/>
      <c r="R11" s="267"/>
      <c r="S11" s="265"/>
      <c r="U11" s="267"/>
      <c r="V11" s="265"/>
      <c r="X11" s="267"/>
      <c r="Y11" s="265"/>
      <c r="AA11" s="267"/>
      <c r="AB11" s="265"/>
    </row>
    <row r="12" spans="3:28" ht="12" customHeight="1">
      <c r="C12" s="68" t="s">
        <v>213</v>
      </c>
      <c r="D12" s="4"/>
      <c r="E12" s="60">
        <v>0.6</v>
      </c>
      <c r="F12" s="114">
        <v>0.1</v>
      </c>
      <c r="G12" s="114"/>
      <c r="H12" s="60">
        <v>0.6</v>
      </c>
      <c r="I12" s="114">
        <v>0.1</v>
      </c>
      <c r="J12" s="114"/>
      <c r="K12" s="60">
        <v>2.6</v>
      </c>
      <c r="L12" s="114">
        <v>4.9000000000000004</v>
      </c>
      <c r="M12" s="114"/>
      <c r="N12" s="60">
        <v>2.6</v>
      </c>
      <c r="O12" s="114">
        <v>4.9000000000000004</v>
      </c>
      <c r="Q12" s="160"/>
      <c r="R12" s="267"/>
      <c r="S12" s="265"/>
      <c r="U12" s="267"/>
      <c r="V12" s="265"/>
      <c r="X12" s="267"/>
      <c r="Y12" s="265"/>
      <c r="AA12" s="267"/>
      <c r="AB12" s="265"/>
    </row>
    <row r="13" spans="3:28" ht="12" customHeight="1">
      <c r="C13" s="62" t="s">
        <v>3</v>
      </c>
      <c r="D13" s="4"/>
      <c r="E13" s="115">
        <f>SUM(E8:E12)</f>
        <v>288.40000000000009</v>
      </c>
      <c r="F13" s="115">
        <f>SUM(F8:F12)</f>
        <v>245.20000000000002</v>
      </c>
      <c r="G13" s="114"/>
      <c r="H13" s="115">
        <f>SUM(H8:H12)</f>
        <v>332.6</v>
      </c>
      <c r="I13" s="115">
        <f>SUM(I8:I12)</f>
        <v>269.8</v>
      </c>
      <c r="J13" s="114"/>
      <c r="K13" s="115">
        <f>SUM(K8:K12)</f>
        <v>880.1</v>
      </c>
      <c r="L13" s="115">
        <f>SUM(L8:L12)</f>
        <v>834.49999999999989</v>
      </c>
      <c r="M13" s="114"/>
      <c r="N13" s="115">
        <f>SUM(N8:N12)</f>
        <v>930.80000000000007</v>
      </c>
      <c r="O13" s="115">
        <f>SUM(O8:O12)</f>
        <v>874.29999999999984</v>
      </c>
      <c r="Q13" s="160"/>
      <c r="R13" s="16"/>
      <c r="S13" s="268"/>
      <c r="T13" s="11"/>
      <c r="U13" s="16"/>
      <c r="V13" s="268"/>
      <c r="W13" s="11"/>
      <c r="X13" s="16"/>
      <c r="Y13" s="268"/>
      <c r="Z13" s="11"/>
      <c r="AA13" s="16"/>
      <c r="AB13" s="268"/>
    </row>
    <row r="14" spans="3:28" ht="12" customHeight="1">
      <c r="Q14" s="160"/>
      <c r="R14" s="269"/>
    </row>
    <row r="15" spans="3:28" ht="12" customHeight="1">
      <c r="Q15" s="160"/>
    </row>
    <row r="16" spans="3:28">
      <c r="Q16" s="160"/>
    </row>
    <row r="17" spans="17:17">
      <c r="Q17" s="160"/>
    </row>
    <row r="18" spans="17:17">
      <c r="Q18" s="160"/>
    </row>
    <row r="19" spans="17:17">
      <c r="Q19" s="160"/>
    </row>
    <row r="20" spans="17:17">
      <c r="Q20" s="160"/>
    </row>
    <row r="21" spans="17:17">
      <c r="Q21" s="160"/>
    </row>
    <row r="22" spans="17:17">
      <c r="Q22" s="160"/>
    </row>
    <row r="23" spans="17:17">
      <c r="Q23" s="160"/>
    </row>
    <row r="24" spans="17:17">
      <c r="Q24" s="160"/>
    </row>
    <row r="25" spans="17:17">
      <c r="Q25" s="160"/>
    </row>
    <row r="26" spans="17:17">
      <c r="Q26" s="160"/>
    </row>
    <row r="27" spans="17:17">
      <c r="Q27" s="160"/>
    </row>
    <row r="28" spans="17:17">
      <c r="Q28" s="160"/>
    </row>
    <row r="29" spans="17:17">
      <c r="Q29" s="160"/>
    </row>
    <row r="30" spans="17:17">
      <c r="Q30" s="160"/>
    </row>
    <row r="31" spans="17:17">
      <c r="Q31" s="160"/>
    </row>
    <row r="32" spans="17:17">
      <c r="Q32" s="160"/>
    </row>
    <row r="33" spans="17:17">
      <c r="Q33" s="160"/>
    </row>
    <row r="34" spans="17:17">
      <c r="Q34" s="160"/>
    </row>
    <row r="35" spans="17:17">
      <c r="Q35" s="160"/>
    </row>
    <row r="36" spans="17:17">
      <c r="Q36" s="160"/>
    </row>
    <row r="37" spans="17:17">
      <c r="Q37" s="160"/>
    </row>
    <row r="38" spans="17:17">
      <c r="Q38" s="160"/>
    </row>
    <row r="39" spans="17:17">
      <c r="Q39" s="160"/>
    </row>
    <row r="40" spans="17:17">
      <c r="Q40" s="160"/>
    </row>
    <row r="41" spans="17:17">
      <c r="Q41" s="160"/>
    </row>
    <row r="42" spans="17:17">
      <c r="Q42" s="160"/>
    </row>
    <row r="43" spans="17:17">
      <c r="Q43" s="160"/>
    </row>
    <row r="44" spans="17:17">
      <c r="Q44" s="160"/>
    </row>
  </sheetData>
  <mergeCells count="12">
    <mergeCell ref="U6:V6"/>
    <mergeCell ref="X6:Y6"/>
    <mergeCell ref="AA6:AB6"/>
    <mergeCell ref="E6:F7"/>
    <mergeCell ref="H6:I7"/>
    <mergeCell ref="K6:L7"/>
    <mergeCell ref="N6:O7"/>
    <mergeCell ref="E3:I3"/>
    <mergeCell ref="E4:I4"/>
    <mergeCell ref="K3:O3"/>
    <mergeCell ref="K4:O4"/>
    <mergeCell ref="R6:S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IS and OCI</vt:lpstr>
      <vt:lpstr>Equity</vt:lpstr>
      <vt:lpstr>BS</vt:lpstr>
      <vt:lpstr>CF</vt:lpstr>
      <vt:lpstr>Key tables</vt:lpstr>
      <vt:lpstr>Notes</vt:lpstr>
      <vt:lpstr>Note 1 table</vt:lpstr>
      <vt:lpstr>Note 2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2020-01-29T12:44:18Z</dcterms:created>
  <dcterms:modified xsi:type="dcterms:W3CDTF">2020-01-29T20:57:36Z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