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/>
  <xr:revisionPtr revIDLastSave="0" documentId="8_{DA557798-D4BB-4961-8700-594F9ABFEE91}" xr6:coauthVersionLast="47" xr6:coauthVersionMax="47" xr10:uidLastSave="{00000000-0000-0000-0000-000000000000}"/>
  <bookViews>
    <workbookView xWindow="-120" yWindow="-120" windowWidth="29040" windowHeight="17640" tabRatio="831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s" sheetId="18" r:id="rId6"/>
    <sheet name="Note 2 table" sheetId="1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6" i="18" l="1"/>
  <c r="K286" i="18"/>
  <c r="I286" i="18"/>
  <c r="L272" i="18"/>
  <c r="K272" i="18"/>
  <c r="I272" i="18"/>
  <c r="L269" i="18"/>
  <c r="K269" i="18"/>
  <c r="I269" i="18"/>
  <c r="L241" i="18"/>
  <c r="L245" i="18" s="1"/>
  <c r="L233" i="18"/>
  <c r="L216" i="18"/>
  <c r="L178" i="18"/>
  <c r="L180" i="18" s="1"/>
  <c r="K178" i="18"/>
  <c r="K180" i="18" s="1"/>
  <c r="L150" i="18"/>
  <c r="K150" i="18"/>
  <c r="I150" i="18"/>
  <c r="L85" i="18"/>
  <c r="K85" i="18"/>
  <c r="I85" i="18"/>
  <c r="K25" i="16"/>
  <c r="I25" i="16"/>
  <c r="G25" i="16"/>
  <c r="K19" i="16"/>
  <c r="K35" i="16" s="1"/>
  <c r="K37" i="16" s="1"/>
  <c r="I19" i="16"/>
  <c r="G19" i="16"/>
  <c r="E19" i="16"/>
  <c r="M17" i="9"/>
  <c r="K17" i="9"/>
  <c r="I17" i="9"/>
  <c r="M29" i="9"/>
  <c r="K29" i="9"/>
  <c r="I29" i="9"/>
  <c r="K24" i="9"/>
  <c r="I24" i="9"/>
  <c r="M22" i="9"/>
  <c r="M24" i="9" s="1"/>
  <c r="K22" i="9"/>
  <c r="I22" i="9"/>
  <c r="I35" i="11"/>
  <c r="I30" i="11"/>
  <c r="I45" i="11" s="1"/>
  <c r="G45" i="11"/>
  <c r="I44" i="11"/>
  <c r="I41" i="11"/>
  <c r="I19" i="11"/>
  <c r="I13" i="11"/>
  <c r="M30" i="9" l="1"/>
  <c r="K30" i="9"/>
  <c r="I30" i="9"/>
  <c r="G35" i="16"/>
  <c r="G37" i="16" s="1"/>
  <c r="I21" i="11"/>
  <c r="O21" i="17" l="1"/>
  <c r="O22" i="17" l="1"/>
  <c r="O18" i="17" l="1"/>
  <c r="O23" i="17" l="1"/>
  <c r="G16" i="17" l="1"/>
  <c r="G24" i="17" l="1"/>
  <c r="E34" i="16" l="1"/>
  <c r="O19" i="17" l="1"/>
  <c r="K11" i="17" l="1"/>
  <c r="O11" i="17" l="1"/>
  <c r="O14" i="17" l="1"/>
  <c r="O15" i="17" l="1"/>
  <c r="I16" i="17"/>
  <c r="I24" i="17" s="1"/>
  <c r="E16" i="17"/>
  <c r="E24" i="17" l="1"/>
  <c r="G41" i="11" l="1"/>
  <c r="K216" i="18" l="1"/>
  <c r="K109" i="18" l="1"/>
  <c r="I163" i="18" l="1"/>
  <c r="I124" i="18"/>
  <c r="I139" i="18"/>
  <c r="I109" i="18"/>
  <c r="I297" i="18"/>
  <c r="I56" i="18"/>
  <c r="L221" i="18" l="1"/>
  <c r="I165" i="18"/>
  <c r="L163" i="18"/>
  <c r="I60" i="18"/>
  <c r="L109" i="18"/>
  <c r="I96" i="18"/>
  <c r="L124" i="18"/>
  <c r="L139" i="18"/>
  <c r="I72" i="18"/>
  <c r="L297" i="18"/>
  <c r="L56" i="18"/>
  <c r="F13" i="19"/>
  <c r="L165" i="18" l="1"/>
  <c r="F13" i="18"/>
  <c r="L60" i="18"/>
  <c r="L96" i="18"/>
  <c r="L72" i="18"/>
  <c r="O13" i="19"/>
  <c r="I310" i="18" l="1"/>
  <c r="F15" i="18"/>
  <c r="F25" i="18"/>
  <c r="I13" i="18"/>
  <c r="I15" i="18" s="1"/>
  <c r="L13" i="18"/>
  <c r="L15" i="18" s="1"/>
  <c r="L310" i="18" l="1"/>
  <c r="F27" i="18"/>
  <c r="I25" i="18"/>
  <c r="I27" i="18" s="1"/>
  <c r="L25" i="18"/>
  <c r="L27" i="18" s="1"/>
  <c r="I13" i="19" l="1"/>
  <c r="L13" i="19"/>
  <c r="M16" i="17" l="1"/>
  <c r="M24" i="17" s="1"/>
  <c r="H272" i="18"/>
  <c r="H269" i="18"/>
  <c r="O13" i="17" l="1"/>
  <c r="K16" i="17"/>
  <c r="O12" i="17"/>
  <c r="O16" i="17" s="1"/>
  <c r="K233" i="18" l="1"/>
  <c r="K163" i="18" l="1"/>
  <c r="H163" i="18"/>
  <c r="H165" i="18" s="1"/>
  <c r="H109" i="18"/>
  <c r="O20" i="17" l="1"/>
  <c r="G29" i="9" l="1"/>
  <c r="K221" i="18" l="1"/>
  <c r="G30" i="11"/>
  <c r="G35" i="11"/>
  <c r="K241" i="18" l="1"/>
  <c r="G13" i="11"/>
  <c r="K245" i="18" l="1"/>
  <c r="K139" i="18" l="1"/>
  <c r="K96" i="18"/>
  <c r="H96" i="18"/>
  <c r="H150" i="18"/>
  <c r="E25" i="16" l="1"/>
  <c r="E35" i="16" s="1"/>
  <c r="E37" i="16" s="1"/>
  <c r="I34" i="16"/>
  <c r="I35" i="16" s="1"/>
  <c r="I37" i="16" s="1"/>
  <c r="K124" i="18"/>
  <c r="H72" i="18" l="1"/>
  <c r="H124" i="18"/>
  <c r="K56" i="18"/>
  <c r="E25" i="18" l="1"/>
  <c r="G17" i="9"/>
  <c r="K13" i="19"/>
  <c r="H56" i="18"/>
  <c r="E13" i="19"/>
  <c r="H85" i="18"/>
  <c r="K60" i="18"/>
  <c r="E27" i="18" l="1"/>
  <c r="K25" i="18"/>
  <c r="K27" i="18" s="1"/>
  <c r="H60" i="18"/>
  <c r="H13" i="19"/>
  <c r="N13" i="19"/>
  <c r="H25" i="18" l="1"/>
  <c r="H27" i="18" s="1"/>
  <c r="E13" i="18"/>
  <c r="K13" i="18"/>
  <c r="K15" i="18" s="1"/>
  <c r="G22" i="9"/>
  <c r="K310" i="18" l="1"/>
  <c r="E15" i="18"/>
  <c r="H13" i="18"/>
  <c r="H15" i="18" s="1"/>
  <c r="H310" i="18" l="1"/>
  <c r="H286" i="18"/>
  <c r="H297" i="18"/>
  <c r="G24" i="9"/>
  <c r="K297" i="18"/>
  <c r="G30" i="9" l="1"/>
  <c r="G19" i="11"/>
  <c r="G21" i="11" s="1"/>
  <c r="O17" i="17" l="1"/>
  <c r="O24" i="17" s="1"/>
  <c r="K72" i="18" l="1"/>
  <c r="K24" i="17" l="1"/>
  <c r="G44" i="11" s="1"/>
  <c r="K165" i="18" l="1"/>
  <c r="H139" i="18" l="1"/>
</calcChain>
</file>

<file path=xl/sharedStrings.xml><?xml version="1.0" encoding="utf-8"?>
<sst xmlns="http://schemas.openxmlformats.org/spreadsheetml/2006/main" count="478" uniqueCount="297">
  <si>
    <t>Other</t>
  </si>
  <si>
    <t>Quarter ended</t>
  </si>
  <si>
    <t>Contract</t>
  </si>
  <si>
    <t>MultiClient</t>
  </si>
  <si>
    <t>Steaming</t>
  </si>
  <si>
    <t>Yard</t>
  </si>
  <si>
    <t>Stacked/standby</t>
  </si>
  <si>
    <t>Severance cost</t>
  </si>
  <si>
    <t>Onerous contracts with customers</t>
  </si>
  <si>
    <t>Provision for bad debt</t>
  </si>
  <si>
    <t>Gain (loss) sale subsidiaries</t>
  </si>
  <si>
    <t>Seismic equipment</t>
  </si>
  <si>
    <t>Vessel upgrades/Yard</t>
  </si>
  <si>
    <t>Investment in property and equipment</t>
  </si>
  <si>
    <t>Secured</t>
  </si>
  <si>
    <t>Super Senior Loan, Libor + 675 Basis points, due 2024</t>
  </si>
  <si>
    <t>Export credit financing, due 2025</t>
  </si>
  <si>
    <t>Export credit financing, due 2027</t>
  </si>
  <si>
    <t>Unsecured</t>
  </si>
  <si>
    <t>Convertible bond 5%, due 2024</t>
  </si>
  <si>
    <t>Performance bond</t>
  </si>
  <si>
    <t xml:space="preserve"> Weighted average basic shares outstanding</t>
  </si>
  <si>
    <t xml:space="preserve"> Weighted average diluted shares outstanding</t>
  </si>
  <si>
    <t>Other Comprehensive Income</t>
  </si>
  <si>
    <t>Income tax effect on actuarial gains and losses</t>
  </si>
  <si>
    <t>Items that will not be reclassified to profit and loss</t>
  </si>
  <si>
    <t>Gains (losses) on hedges</t>
  </si>
  <si>
    <t>Other comprehensive income (loss) of associated companies</t>
  </si>
  <si>
    <t>Items that may be subsequently reclassified to profit and loss</t>
  </si>
  <si>
    <t>Order book</t>
  </si>
  <si>
    <t xml:space="preserve"> </t>
  </si>
  <si>
    <t xml:space="preserve">Property and equipment </t>
  </si>
  <si>
    <t>Other Intangible assets</t>
  </si>
  <si>
    <t>Total</t>
  </si>
  <si>
    <t>Imputed interest cost on lease agreements</t>
  </si>
  <si>
    <t>Interest income</t>
  </si>
  <si>
    <t>Other current assets</t>
  </si>
  <si>
    <t>Accounts payable</t>
  </si>
  <si>
    <t>Deferred revenues</t>
  </si>
  <si>
    <t>Less modification of debt treated as extinguishment</t>
  </si>
  <si>
    <t>Less effect from separate derivative financial instrument convertible bond</t>
  </si>
  <si>
    <t>Deferred tax liabilities</t>
  </si>
  <si>
    <t>Additional paid-in capital</t>
  </si>
  <si>
    <t>Other capital reserves</t>
  </si>
  <si>
    <t>Profit (loss) for the period</t>
  </si>
  <si>
    <t>Other comprehensive income (loss)</t>
  </si>
  <si>
    <t>Share based payments</t>
  </si>
  <si>
    <t xml:space="preserve"> Condensed Consolidated Statements of Profit and Loss and Other Comprehensive Income</t>
  </si>
  <si>
    <t>Year ended</t>
  </si>
  <si>
    <t>December 31,</t>
  </si>
  <si>
    <t>(In millions of US dollars)</t>
  </si>
  <si>
    <t>Note</t>
  </si>
  <si>
    <t>Revenues and Other Income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</si>
  <si>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</si>
  <si>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</si>
  <si>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</si>
  <si>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</si>
  <si>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non-current assets (excl. MultiClient library)</t>
  </si>
  <si>
    <t>Impairment and gain/(loss) on sale of non-current assets (excl. MultiClient library)</t>
  </si>
  <si>
    <t>Other charges, net</t>
  </si>
  <si>
    <t>Total operating expenses</t>
  </si>
  <si>
    <t xml:space="preserve">     Operating profit (loss)/EBIT</t>
  </si>
  <si>
    <t xml:space="preserve">Share of results from associated companies </t>
  </si>
  <si>
    <t>Interest expense</t>
  </si>
  <si>
    <t>Other financial expense, net</t>
  </si>
  <si>
    <t xml:space="preserve">     Income (loss) before income tax expense</t>
  </si>
  <si>
    <t xml:space="preserve">Income tax </t>
  </si>
  <si>
    <t>Net income (loss) to equity holders of PGS ASA</t>
  </si>
  <si>
    <t>Other comprehensive income</t>
  </si>
  <si>
    <t>Other comprehensive income (loss) for the period, net of tax</t>
  </si>
  <si>
    <t>Total comprehensive income (loss) to equity holders of PGS ASA</t>
  </si>
  <si>
    <t>Earnings per share attributable to equity holders of the parent during the period</t>
  </si>
  <si>
    <t>-Basic and diluted earnings per share</t>
  </si>
  <si>
    <t>Condensed Consolidated Statements of Financial Position</t>
  </si>
  <si>
    <t>ASSETS</t>
  </si>
  <si>
    <t>Cash and cash equivalents</t>
  </si>
  <si>
    <t>Restricted cash</t>
  </si>
  <si>
    <t>Accounts receivables</t>
  </si>
  <si>
    <t>Accrued revenues and other receivables</t>
  </si>
  <si>
    <t xml:space="preserve">     Total current assets</t>
  </si>
  <si>
    <t>Property and equipment</t>
  </si>
  <si>
    <t>MultiClient library</t>
  </si>
  <si>
    <t>Other non-current assets</t>
  </si>
  <si>
    <t>Other intangible assets</t>
  </si>
  <si>
    <t xml:space="preserve">     Total non-current assets</t>
  </si>
  <si>
    <t>Total assets</t>
  </si>
  <si>
    <t>LIABILITIES AND SHAREHOLDERS' EQUITY</t>
  </si>
  <si>
    <t>Interest bearing debt</t>
  </si>
  <si>
    <t>Lease liabilities</t>
  </si>
  <si>
    <t>Accrued expenses and other current liabilities</t>
  </si>
  <si>
    <t>Income taxes payable</t>
  </si>
  <si>
    <t xml:space="preserve">     Total current liabilities</t>
  </si>
  <si>
    <t>Other non-current liabilities</t>
  </si>
  <si>
    <t xml:space="preserve">     Total non-current liabilities</t>
  </si>
  <si>
    <t xml:space="preserve">Common stock; par value NOK 3; </t>
  </si>
  <si>
    <t xml:space="preserve">   issued and outstanding 909.549.714 shares </t>
  </si>
  <si>
    <t xml:space="preserve">   Treasury shares, par value</t>
  </si>
  <si>
    <t xml:space="preserve">     Total paid-in capital</t>
  </si>
  <si>
    <t xml:space="preserve">Accumulated earnings </t>
  </si>
  <si>
    <t xml:space="preserve">     Total shareholders' equity</t>
  </si>
  <si>
    <t>Total liabilities and shareholders' equity</t>
  </si>
  <si>
    <t>Condensed Consolidated Statements of Changes in Shareholders' Equity</t>
  </si>
  <si>
    <t>Attributable to equity holders of PGS ASA</t>
  </si>
  <si>
    <t>Share</t>
  </si>
  <si>
    <t>Treasury</t>
  </si>
  <si>
    <t>Additional</t>
  </si>
  <si>
    <t xml:space="preserve">Other </t>
  </si>
  <si>
    <t>capital</t>
  </si>
  <si>
    <t>shares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</si>
  <si>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</si>
  <si>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</si>
  <si>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</si>
  <si>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</si>
  <si>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</si>
  <si>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</si>
  <si>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</si>
  <si>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</si>
  <si>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</si>
  <si>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Shares issued at conversion of convertible bond</t>
  </si>
  <si>
    <t>Shares issued for cash consideration (a)</t>
  </si>
  <si>
    <t>Acquired treasury shares</t>
  </si>
  <si>
    <t>Share based payments, equity settled</t>
  </si>
  <si>
    <t>Condensed Consolidated Statements of Cash Flows</t>
  </si>
  <si>
    <t>Income (loss) before income tax expense</t>
  </si>
  <si>
    <t>Depreciation, amortization, impairment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</si>
  <si>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</si>
  <si>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</si>
  <si>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</si>
  <si>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</si>
  <si>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receivables,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</si>
  <si>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</si>
  <si>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</si>
  <si>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</si>
  <si>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</si>
  <si>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Net cash provided by operating activities</t>
  </si>
  <si>
    <t>Investment in MultiClient library</t>
  </si>
  <si>
    <t>Investment in other intangible assets</t>
  </si>
  <si>
    <t>Investment in other current -and non-current assets assets</t>
  </si>
  <si>
    <t xml:space="preserve"> Proceeds from sale and disposal of assets</t>
  </si>
  <si>
    <t>Net cash used in investing activities</t>
  </si>
  <si>
    <t>Proceeds, net of deferred loan costs, from issuance of long-term debt</t>
  </si>
  <si>
    <t>Interest paid on interest bearing debt</t>
  </si>
  <si>
    <t>Repayment of interest bearing debt</t>
  </si>
  <si>
    <t>Proceeds from  share issue (a)</t>
  </si>
  <si>
    <t>Share buy-back</t>
  </si>
  <si>
    <t>Payment of lease liabilities (recognized under IFRS 16)</t>
  </si>
  <si>
    <t>Payments of leases classified as interest</t>
  </si>
  <si>
    <t>Decrease (increase) in restricted cash related to debt service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</si>
  <si>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</si>
  <si>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</si>
  <si>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</si>
  <si>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</si>
  <si>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Key Financial Figures</t>
  </si>
  <si>
    <t>(In millions of US dollars, except per share data)</t>
  </si>
  <si>
    <t>Segment reporting</t>
  </si>
  <si>
    <t>Produced Revenues</t>
  </si>
  <si>
    <t>Produced EBITDA</t>
  </si>
  <si>
    <t>Profit and loss numbers, As Reported</t>
  </si>
  <si>
    <t>EBITDA</t>
  </si>
  <si>
    <t>EBIT ex. impairment and other charges, net</t>
  </si>
  <si>
    <t>Net financial items</t>
  </si>
  <si>
    <t>Income tax expense</t>
  </si>
  <si>
    <t>Net income (loss) to equity holders</t>
  </si>
  <si>
    <t>Basic earnings per share ($ per share)</t>
  </si>
  <si>
    <t>Other key numbers</t>
  </si>
  <si>
    <t>Cash investment in MultiClient library</t>
  </si>
  <si>
    <t>Capital expenditures (whether paid or not)</t>
  </si>
  <si>
    <t xml:space="preserve">Total assets </t>
  </si>
  <si>
    <t>Net interest bearing debt</t>
  </si>
  <si>
    <t>Net interest bearing debt, including lease liabilities following IFRS 16</t>
  </si>
  <si>
    <t>Note 1 Segment Reporting</t>
  </si>
  <si>
    <t>Produced</t>
  </si>
  <si>
    <t>Adjustments</t>
  </si>
  <si>
    <t>As Reported</t>
  </si>
  <si>
    <t>Revenues and Other Income (Note 2)</t>
  </si>
  <si>
    <t>Net operating expenses (Note 3)</t>
  </si>
  <si>
    <t>Capitalized cash cost and steaming deferral, net (Note 3)</t>
  </si>
  <si>
    <t>Revenues less gross cash cost</t>
  </si>
  <si>
    <t>Note 2 -Revenues</t>
  </si>
  <si>
    <t>Revenues and Other Income by service type:</t>
  </si>
  <si>
    <t xml:space="preserve"> -Contract seismic</t>
  </si>
  <si>
    <t xml:space="preserve"> -MultiClient pre-funding</t>
  </si>
  <si>
    <t xml:space="preserve"> -MultiClient late sales</t>
  </si>
  <si>
    <t xml:space="preserve"> -Imaging</t>
  </si>
  <si>
    <t xml:space="preserve"> -Other Income</t>
  </si>
  <si>
    <t>Total Revenues and Other Income</t>
  </si>
  <si>
    <t>Note 2 table -  see tab "Note 2"</t>
  </si>
  <si>
    <t>Vessel Allocation(1):</t>
  </si>
  <si>
    <t xml:space="preserve">(1) The statistics exclude cold-stacked vessels. Both the Q4 2022 and the full year 2022 vessel statistics includes 6 active 3D vessels. </t>
  </si>
  <si>
    <t xml:space="preserve">The comparative period Q4 2021 is based on 6 vessels, while the full year 2021 is based on an average of 5.75 vessels. </t>
  </si>
  <si>
    <t>Note 3 - Net Operating Expenses</t>
  </si>
  <si>
    <t xml:space="preserve">Net operating expenses consist of the following: </t>
  </si>
  <si>
    <t>Cost of sales before investment in MultiClient library</t>
  </si>
  <si>
    <t>Research and development costs before capitalized development costs</t>
  </si>
  <si>
    <t>Selling, general and administrative costs</t>
  </si>
  <si>
    <t>Cash Cost, gross</t>
  </si>
  <si>
    <t>Steaming deferral, net</t>
  </si>
  <si>
    <t>Capitalized development costs</t>
  </si>
  <si>
    <t>Net operating expenses</t>
  </si>
  <si>
    <t>Note 4 - Amortization, Depreciation, Impairments and Other Charges, net</t>
  </si>
  <si>
    <t>Amortization and impairment of MultiClient library consist of the following:</t>
  </si>
  <si>
    <t>Amortization of MultiClient library</t>
  </si>
  <si>
    <t>Accelerated amortization of MultiClient library</t>
  </si>
  <si>
    <t>Impairment of MultiClient library</t>
  </si>
  <si>
    <t>Refer to note 14 for amortization principles.</t>
  </si>
  <si>
    <t>Depreciation and amortization of non-current assets (excl. MultiClient library) consist of the following:</t>
  </si>
  <si>
    <t>Gross depreciation*</t>
  </si>
  <si>
    <t>Deferred Steaming depreciation, net</t>
  </si>
  <si>
    <t>Depreciation capitalized to the MultiClient library</t>
  </si>
  <si>
    <t xml:space="preserve">*includes depreciation of right-of-use assets amounting to $4.1 million and $6.0 million for the quarter ended December 31, 2022 and 2021 respectively. </t>
  </si>
  <si>
    <t xml:space="preserve">For the full year 2022 and 2021, depreciation of right-of-use assets amounts to $17.6 million and $22.7 million, respectively. </t>
  </si>
  <si>
    <t>Impairment and gain/(loss) on sale of non-current assets (excluding MultiClient library) consist of the following:</t>
  </si>
  <si>
    <t xml:space="preserve">Other charges, net consist of the following: </t>
  </si>
  <si>
    <t>Note 5 - Share of results from associated companies</t>
  </si>
  <si>
    <t>Note 6 - Interest expenses</t>
  </si>
  <si>
    <t>Interest expense consists of the following:</t>
  </si>
  <si>
    <t>Interest on debt, gross</t>
  </si>
  <si>
    <t>Capitalized interest, MultiClient library</t>
  </si>
  <si>
    <t>Note 7 - Other Financial Expenses, net</t>
  </si>
  <si>
    <t>Other financial expense, net consists of the following:</t>
  </si>
  <si>
    <t>Currency exchange gain (loss)</t>
  </si>
  <si>
    <t>Loss related to modification of debt</t>
  </si>
  <si>
    <t xml:space="preserve">Net gain related to extinguishment of debt </t>
  </si>
  <si>
    <t>Net gain/(loss) on separate derivative financial instrument</t>
  </si>
  <si>
    <t xml:space="preserve">Other  </t>
  </si>
  <si>
    <t>Note 8 - Income Tax and Contingencies</t>
  </si>
  <si>
    <t>Income tax consists of the following:</t>
  </si>
  <si>
    <t>Current tax</t>
  </si>
  <si>
    <t>Change in deferred tax</t>
  </si>
  <si>
    <t>Note 9 - Property and Equipment</t>
  </si>
  <si>
    <t>Capital expenditures, whether paid or not, consist of the following:</t>
  </si>
  <si>
    <t>Compute infrastructure/ technology</t>
  </si>
  <si>
    <t>Total addition to property and equipment, whether paid or not</t>
  </si>
  <si>
    <t>Change in working capital</t>
  </si>
  <si>
    <t>Note 10 - MultiClient Library</t>
  </si>
  <si>
    <t>The carrying value of the MultiClient library by year of completion is as follows:</t>
  </si>
  <si>
    <t xml:space="preserve">    Completed surveys</t>
  </si>
  <si>
    <t xml:space="preserve">    Surveys in progress</t>
  </si>
  <si>
    <t>Key figures MultiClient library:</t>
  </si>
  <si>
    <t>MultiClient pre-funding revenue *</t>
  </si>
  <si>
    <t>MultiClient late sales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</si>
  <si>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</si>
  <si>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</si>
  <si>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</si>
  <si>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MultiClient pre-funding revenue, produced</t>
  </si>
  <si>
    <t xml:space="preserve">Prefunding as a percentage of MultiClient cash investment </t>
  </si>
  <si>
    <t xml:space="preserve">* Includes revenue from sale to joint operations in the amount of nil and $13.3 million for Q4 2022 and Q4 2021, respectively. 
For the full year 2022 and 2021, revenue from sale to joint operations amounts to $25.9 million and $35.2 million, respectively. </t>
  </si>
  <si>
    <t>Note 11 liquidity and financing</t>
  </si>
  <si>
    <t>Interest bearing debt consists of the following:</t>
  </si>
  <si>
    <t>Term loan B, Libor + 6-750 basis points (linked to total leverage ratio (“TLR”)), due 2024</t>
  </si>
  <si>
    <t>Total loans and bonds, gross (1)</t>
  </si>
  <si>
    <t>Less current portion</t>
  </si>
  <si>
    <t>Less deferred loan costs, net of debt premiums</t>
  </si>
  <si>
    <t>Non-current interest bearing debt</t>
  </si>
  <si>
    <t xml:space="preserve">(1) Fair value of total loans and bonds, gross was $ 1,015.5 million as of December 31, 2022, compared to $1,092.1 million as of December 31, 2021.  </t>
  </si>
  <si>
    <t>Undrawn facilities consists of the following:</t>
  </si>
  <si>
    <t>Revolving credit facility</t>
  </si>
  <si>
    <t>Summary of net interest bearing debt:</t>
  </si>
  <si>
    <t>Loans and bonds gross</t>
  </si>
  <si>
    <t>Restricted cash (current and non-current)</t>
  </si>
  <si>
    <t>Net interest bearing debt, excluding lease liabilities</t>
  </si>
  <si>
    <t>Lease liabilities current</t>
  </si>
  <si>
    <t>Lease liabilities non-current</t>
  </si>
  <si>
    <t>Net interest bearing debt, including lease liabilities</t>
  </si>
  <si>
    <t>Note 12 Earnings per share</t>
  </si>
  <si>
    <t>Earnings per share, to ordinary equity holders of PGS ASA:</t>
  </si>
  <si>
    <t>- Basic</t>
  </si>
  <si>
    <t>- Diluted</t>
  </si>
  <si>
    <t>Note 13 Other Comprehensive Income</t>
  </si>
  <si>
    <t>Actuarial gains (losses) on defined benefit pension plans</t>
  </si>
  <si>
    <t>Operating profit (loss)</t>
  </si>
  <si>
    <t>Depreciation and amortization of long term assets (excl. MultiClient library)</t>
  </si>
  <si>
    <t>Impairment and loss on sale of long-term assets (excl. MultiClient library)</t>
  </si>
  <si>
    <t>Operating profit (loss) as reported</t>
  </si>
  <si>
    <t>Order book comparables</t>
  </si>
  <si>
    <t>Order book 
including production aleready performed
on MultiClient surveys</t>
  </si>
  <si>
    <t>Order book 
related to production 
already performed
on MultiClient surveys</t>
  </si>
  <si>
    <t>December 31, 2022</t>
  </si>
  <si>
    <t>September 30, 2022</t>
  </si>
  <si>
    <t>June 30, 2022</t>
  </si>
  <si>
    <t>March 31, 2022</t>
  </si>
  <si>
    <t>December 31, 2021</t>
  </si>
  <si>
    <t>September 30, 2021</t>
  </si>
  <si>
    <t>June 30, 2021</t>
  </si>
  <si>
    <t>March 31, 2021</t>
  </si>
  <si>
    <t>December 31, 2020</t>
  </si>
  <si>
    <t>Completed during 2018</t>
  </si>
  <si>
    <t>Completed during 2019</t>
  </si>
  <si>
    <t>Completed during 2020</t>
  </si>
  <si>
    <t>Completed during 2021</t>
  </si>
  <si>
    <t>Completed during 2022</t>
  </si>
  <si>
    <t>For the year ended December 31, 2022</t>
  </si>
  <si>
    <t>Balance as of January 1, 2021</t>
  </si>
  <si>
    <t>Balance as of December 31, 2021</t>
  </si>
  <si>
    <t>Balance as of December 31, 2022</t>
  </si>
  <si>
    <t>Produced revenue adjustment to revenue as reported</t>
  </si>
  <si>
    <t>APM's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</si>
</sst>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kr&quot;\ * #,##0.00_-;\-&quot;kr&quot;\ * #,##0.00_-;_-&quot;kr&quot;\ 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_);_(* \(#,##0.0\);_(* &quot;-&quot;?_);_(@_)"/>
    <numFmt numFmtId="172" formatCode="_(* #,##0.0000_);_(* \(#,##0.0000\);_(* &quot;-&quot;??_);_(@_)"/>
    <numFmt numFmtId="173" formatCode="_-* #,##0.0_-;\-* #,##0.0_-;_-* &quot;-&quot;??_-;_-@_-"/>
    <numFmt numFmtId="174" formatCode="_-* #,##0_-;\-* #,##0_-;_-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253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4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1" xfId="0" applyBorder="1"/>
    <xf numFmtId="166" fontId="0" fillId="0" borderId="0" xfId="0" applyNumberFormat="1"/>
    <xf numFmtId="0" fontId="2" fillId="0" borderId="1" xfId="0" applyFont="1" applyBorder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7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7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7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7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3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4" fillId="0" borderId="0" xfId="0" applyFont="1"/>
    <xf numFmtId="167" fontId="15" fillId="0" borderId="0" xfId="1" applyNumberFormat="1" applyFont="1" applyFill="1" applyBorder="1" applyAlignment="1">
      <alignment horizontal="left"/>
    </xf>
    <xf numFmtId="168" fontId="16" fillId="0" borderId="0" xfId="2" applyNumberFormat="1" applyFont="1" applyFill="1" applyBorder="1"/>
    <xf numFmtId="168" fontId="17" fillId="0" borderId="0" xfId="2" applyNumberFormat="1" applyFont="1" applyFill="1" applyBorder="1"/>
    <xf numFmtId="168" fontId="15" fillId="0" borderId="0" xfId="2" applyNumberFormat="1" applyFont="1" applyFill="1" applyBorder="1"/>
    <xf numFmtId="0" fontId="15" fillId="0" borderId="0" xfId="0" applyFont="1"/>
    <xf numFmtId="0" fontId="4" fillId="0" borderId="2" xfId="0" applyFont="1" applyBorder="1"/>
    <xf numFmtId="0" fontId="4" fillId="0" borderId="1" xfId="0" applyFont="1" applyBorder="1"/>
    <xf numFmtId="0" fontId="20" fillId="0" borderId="1" xfId="0" applyFont="1" applyBorder="1"/>
    <xf numFmtId="0" fontId="4" fillId="0" borderId="4" xfId="0" applyFont="1" applyBorder="1"/>
    <xf numFmtId="0" fontId="8" fillId="0" borderId="0" xfId="6" applyFont="1"/>
    <xf numFmtId="166" fontId="8" fillId="0" borderId="0" xfId="6" applyNumberFormat="1" applyFont="1"/>
    <xf numFmtId="166" fontId="9" fillId="0" borderId="1" xfId="6" applyNumberFormat="1" applyFont="1" applyBorder="1"/>
    <xf numFmtId="0" fontId="9" fillId="0" borderId="1" xfId="6" applyFont="1" applyBorder="1"/>
    <xf numFmtId="0" fontId="8" fillId="0" borderId="4" xfId="6" quotePrefix="1" applyFont="1" applyBorder="1" applyAlignment="1">
      <alignment horizontal="right"/>
    </xf>
    <xf numFmtId="0" fontId="8" fillId="0" borderId="1" xfId="6" applyFont="1" applyBorder="1" applyAlignment="1">
      <alignment horizontal="right"/>
    </xf>
    <xf numFmtId="0" fontId="8" fillId="0" borderId="4" xfId="6" applyFont="1" applyBorder="1" applyAlignment="1">
      <alignment horizontal="right"/>
    </xf>
    <xf numFmtId="0" fontId="8" fillId="0" borderId="0" xfId="6" quotePrefix="1" applyFont="1"/>
    <xf numFmtId="166" fontId="9" fillId="0" borderId="0" xfId="6" applyNumberFormat="1" applyFont="1"/>
    <xf numFmtId="0" fontId="9" fillId="0" borderId="0" xfId="6" applyFont="1"/>
    <xf numFmtId="0" fontId="19" fillId="0" borderId="2" xfId="0" applyFont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Continuous"/>
    </xf>
    <xf numFmtId="0" fontId="8" fillId="0" borderId="1" xfId="0" applyFont="1" applyBorder="1"/>
    <xf numFmtId="0" fontId="8" fillId="0" borderId="4" xfId="0" applyFont="1" applyBorder="1"/>
    <xf numFmtId="0" fontId="9" fillId="0" borderId="0" xfId="0" applyFont="1"/>
    <xf numFmtId="166" fontId="11" fillId="0" borderId="0" xfId="1" applyNumberFormat="1" applyFont="1" applyFill="1"/>
    <xf numFmtId="0" fontId="7" fillId="0" borderId="0" xfId="6"/>
    <xf numFmtId="0" fontId="21" fillId="0" borderId="2" xfId="0" applyFont="1" applyBorder="1"/>
    <xf numFmtId="0" fontId="10" fillId="0" borderId="4" xfId="6" applyFont="1" applyBorder="1"/>
    <xf numFmtId="0" fontId="15" fillId="0" borderId="0" xfId="6" applyFont="1"/>
    <xf numFmtId="0" fontId="22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19" fillId="0" borderId="0" xfId="6" applyFont="1"/>
    <xf numFmtId="41" fontId="8" fillId="0" borderId="0" xfId="6" applyNumberFormat="1" applyFont="1" applyAlignment="1">
      <alignment horizontal="center"/>
    </xf>
    <xf numFmtId="169" fontId="8" fillId="0" borderId="4" xfId="6" applyNumberFormat="1" applyFont="1" applyBorder="1" applyAlignment="1">
      <alignment horizontal="center"/>
    </xf>
    <xf numFmtId="169" fontId="8" fillId="0" borderId="0" xfId="6" applyNumberFormat="1" applyFont="1" applyAlignment="1">
      <alignment horizontal="center"/>
    </xf>
    <xf numFmtId="166" fontId="9" fillId="0" borderId="0" xfId="8" applyNumberFormat="1" applyFont="1" applyFill="1" applyBorder="1"/>
    <xf numFmtId="166" fontId="9" fillId="0" borderId="0" xfId="8" applyNumberFormat="1" applyFont="1" applyFill="1"/>
    <xf numFmtId="166" fontId="8" fillId="0" borderId="0" xfId="8" applyNumberFormat="1" applyFont="1" applyFill="1" applyBorder="1"/>
    <xf numFmtId="166" fontId="9" fillId="0" borderId="1" xfId="8" applyNumberFormat="1" applyFont="1" applyFill="1" applyBorder="1"/>
    <xf numFmtId="166" fontId="15" fillId="0" borderId="0" xfId="8" applyNumberFormat="1" applyFont="1" applyFill="1" applyBorder="1"/>
    <xf numFmtId="166" fontId="8" fillId="0" borderId="1" xfId="8" applyNumberFormat="1" applyFont="1" applyFill="1" applyBorder="1"/>
    <xf numFmtId="0" fontId="9" fillId="0" borderId="0" xfId="0" applyFont="1" applyAlignment="1">
      <alignment horizontal="left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8" applyNumberFormat="1" applyFont="1" applyFill="1" applyAlignment="1"/>
    <xf numFmtId="166" fontId="8" fillId="0" borderId="0" xfId="8" applyNumberFormat="1" applyFont="1" applyFill="1" applyBorder="1" applyAlignment="1"/>
    <xf numFmtId="166" fontId="9" fillId="0" borderId="1" xfId="8" applyNumberFormat="1" applyFont="1" applyFill="1" applyBorder="1" applyAlignment="1"/>
    <xf numFmtId="166" fontId="9" fillId="0" borderId="0" xfId="8" applyNumberFormat="1" applyFont="1" applyFill="1" applyBorder="1" applyAlignment="1"/>
    <xf numFmtId="0" fontId="8" fillId="0" borderId="2" xfId="6" applyFont="1" applyBorder="1"/>
    <xf numFmtId="170" fontId="8" fillId="0" borderId="2" xfId="6" applyNumberFormat="1" applyFont="1" applyBorder="1"/>
    <xf numFmtId="0" fontId="24" fillId="0" borderId="0" xfId="6" applyFont="1"/>
    <xf numFmtId="0" fontId="8" fillId="0" borderId="4" xfId="6" applyFont="1" applyBorder="1"/>
    <xf numFmtId="0" fontId="8" fillId="0" borderId="0" xfId="6" quotePrefix="1" applyFont="1" applyAlignment="1">
      <alignment horizontal="right"/>
    </xf>
    <xf numFmtId="0" fontId="8" fillId="0" borderId="0" xfId="6" applyFont="1" applyAlignment="1">
      <alignment horizontal="right"/>
    </xf>
    <xf numFmtId="0" fontId="8" fillId="0" borderId="1" xfId="6" applyFont="1" applyBorder="1"/>
    <xf numFmtId="0" fontId="25" fillId="0" borderId="2" xfId="0" applyFont="1" applyBorder="1"/>
    <xf numFmtId="0" fontId="9" fillId="0" borderId="1" xfId="0" applyFont="1" applyBorder="1"/>
    <xf numFmtId="166" fontId="8" fillId="0" borderId="4" xfId="8" applyNumberFormat="1" applyFont="1" applyFill="1" applyBorder="1"/>
    <xf numFmtId="166" fontId="8" fillId="0" borderId="0" xfId="6" applyNumberFormat="1" applyFont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24" fillId="0" borderId="4" xfId="6" applyFont="1" applyBorder="1"/>
    <xf numFmtId="43" fontId="8" fillId="0" borderId="0" xfId="6" applyNumberFormat="1" applyFont="1"/>
    <xf numFmtId="0" fontId="26" fillId="0" borderId="0" xfId="0" applyFont="1"/>
    <xf numFmtId="0" fontId="11" fillId="0" borderId="0" xfId="0" applyFont="1"/>
    <xf numFmtId="166" fontId="8" fillId="0" borderId="2" xfId="8" applyNumberFormat="1" applyFont="1" applyFill="1" applyBorder="1"/>
    <xf numFmtId="0" fontId="28" fillId="0" borderId="0" xfId="6" applyFont="1"/>
    <xf numFmtId="167" fontId="8" fillId="0" borderId="2" xfId="8" applyNumberFormat="1" applyFont="1" applyFill="1" applyBorder="1" applyAlignment="1">
      <alignment horizontal="left"/>
    </xf>
    <xf numFmtId="167" fontId="8" fillId="0" borderId="0" xfId="8" quotePrefix="1" applyNumberFormat="1" applyFont="1" applyFill="1" applyBorder="1" applyAlignment="1">
      <alignment horizontal="left"/>
    </xf>
    <xf numFmtId="167" fontId="8" fillId="0" borderId="4" xfId="8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10" fillId="0" borderId="0" xfId="6" applyFont="1"/>
    <xf numFmtId="0" fontId="29" fillId="0" borderId="0" xfId="0" applyFont="1" applyAlignment="1">
      <alignment horizontal="left"/>
    </xf>
    <xf numFmtId="0" fontId="18" fillId="0" borderId="0" xfId="0" applyFont="1"/>
    <xf numFmtId="167" fontId="9" fillId="0" borderId="0" xfId="8" applyNumberFormat="1" applyFont="1" applyFill="1" applyAlignment="1"/>
    <xf numFmtId="167" fontId="8" fillId="0" borderId="0" xfId="8" applyNumberFormat="1" applyFont="1" applyAlignment="1">
      <alignment horizontal="left"/>
    </xf>
    <xf numFmtId="167" fontId="9" fillId="0" borderId="1" xfId="8" applyNumberFormat="1" applyFont="1" applyBorder="1" applyAlignment="1">
      <alignment horizontal="left"/>
    </xf>
    <xf numFmtId="0" fontId="5" fillId="0" borderId="0" xfId="4" applyFill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6" quotePrefix="1" applyNumberFormat="1" applyFont="1" applyAlignment="1">
      <alignment horizontal="right"/>
    </xf>
    <xf numFmtId="0" fontId="27" fillId="0" borderId="0" xfId="0" applyFont="1"/>
    <xf numFmtId="166" fontId="9" fillId="0" borderId="1" xfId="6" quotePrefix="1" applyNumberFormat="1" applyFont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4" fontId="0" fillId="0" borderId="0" xfId="0" applyNumberFormat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8" applyFont="1" applyFill="1" applyBorder="1"/>
    <xf numFmtId="43" fontId="8" fillId="0" borderId="4" xfId="8" applyFont="1" applyFill="1" applyBorder="1"/>
    <xf numFmtId="166" fontId="4" fillId="0" borderId="0" xfId="1" applyNumberFormat="1" applyFont="1" applyFill="1"/>
    <xf numFmtId="166" fontId="4" fillId="0" borderId="0" xfId="0" applyNumberFormat="1" applyFont="1"/>
    <xf numFmtId="0" fontId="8" fillId="0" borderId="2" xfId="6" quotePrefix="1" applyFont="1" applyBorder="1"/>
    <xf numFmtId="166" fontId="8" fillId="0" borderId="4" xfId="6" applyNumberFormat="1" applyFont="1" applyBorder="1" applyAlignment="1">
      <alignment horizontal="right"/>
    </xf>
    <xf numFmtId="166" fontId="8" fillId="0" borderId="4" xfId="6" applyNumberFormat="1" applyFont="1" applyBorder="1"/>
    <xf numFmtId="0" fontId="32" fillId="0" borderId="0" xfId="0" applyFont="1"/>
    <xf numFmtId="9" fontId="8" fillId="0" borderId="4" xfId="3" quotePrefix="1" applyFont="1" applyFill="1" applyBorder="1" applyAlignment="1">
      <alignment horizontal="right"/>
    </xf>
    <xf numFmtId="0" fontId="33" fillId="0" borderId="0" xfId="0" applyFont="1"/>
    <xf numFmtId="0" fontId="34" fillId="0" borderId="0" xfId="6" applyFont="1"/>
    <xf numFmtId="170" fontId="8" fillId="0" borderId="0" xfId="6" applyNumberFormat="1" applyFont="1"/>
    <xf numFmtId="0" fontId="35" fillId="0" borderId="0" xfId="6" applyFont="1"/>
    <xf numFmtId="171" fontId="0" fillId="0" borderId="0" xfId="0" applyNumberFormat="1"/>
    <xf numFmtId="43" fontId="8" fillId="0" borderId="0" xfId="7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43" fontId="0" fillId="0" borderId="0" xfId="0" applyNumberFormat="1"/>
    <xf numFmtId="172" fontId="8" fillId="0" borderId="0" xfId="1" applyNumberFormat="1" applyFont="1" applyFill="1" applyBorder="1" applyAlignment="1">
      <alignment horizontal="left"/>
    </xf>
    <xf numFmtId="43" fontId="4" fillId="0" borderId="0" xfId="0" applyNumberFormat="1" applyFont="1"/>
    <xf numFmtId="0" fontId="10" fillId="0" borderId="4" xfId="6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0" fillId="0" borderId="4" xfId="0" applyFont="1" applyBorder="1"/>
    <xf numFmtId="0" fontId="8" fillId="0" borderId="1" xfId="0" applyFont="1" applyBorder="1" applyAlignment="1">
      <alignment horizontal="center"/>
    </xf>
    <xf numFmtId="166" fontId="9" fillId="0" borderId="1" xfId="1" applyNumberFormat="1" applyFont="1" applyFill="1" applyBorder="1"/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0" fontId="36" fillId="0" borderId="0" xfId="0" applyFont="1"/>
    <xf numFmtId="173" fontId="0" fillId="0" borderId="0" xfId="1" applyNumberFormat="1" applyFont="1"/>
    <xf numFmtId="170" fontId="8" fillId="0" borderId="0" xfId="6" applyNumberFormat="1" applyFont="1" applyAlignment="1">
      <alignment horizontal="center"/>
    </xf>
    <xf numFmtId="0" fontId="0" fillId="0" borderId="0" xfId="0" applyAlignment="1">
      <alignment vertical="center"/>
    </xf>
    <xf numFmtId="170" fontId="8" fillId="0" borderId="0" xfId="6" applyNumberFormat="1" applyFont="1" applyAlignment="1">
      <alignment horizontal="center" vertical="center"/>
    </xf>
    <xf numFmtId="167" fontId="8" fillId="0" borderId="0" xfId="6" applyNumberFormat="1" applyFont="1" applyAlignment="1">
      <alignment horizontal="right"/>
    </xf>
    <xf numFmtId="167" fontId="8" fillId="0" borderId="0" xfId="1" quotePrefix="1" applyNumberFormat="1" applyFont="1" applyAlignment="1">
      <alignment horizontal="left"/>
    </xf>
    <xf numFmtId="167" fontId="8" fillId="0" borderId="4" xfId="1" applyNumberFormat="1" applyFont="1" applyFill="1" applyBorder="1" applyAlignment="1">
      <alignment horizontal="left"/>
    </xf>
    <xf numFmtId="167" fontId="8" fillId="0" borderId="0" xfId="8" applyNumberFormat="1" applyFont="1" applyFill="1" applyAlignment="1">
      <alignment horizontal="left"/>
    </xf>
    <xf numFmtId="0" fontId="9" fillId="0" borderId="1" xfId="6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6" applyFont="1" applyBorder="1" applyAlignment="1">
      <alignment vertical="center"/>
    </xf>
    <xf numFmtId="0" fontId="8" fillId="0" borderId="0" xfId="6" applyFont="1" applyAlignment="1">
      <alignment vertical="center"/>
    </xf>
    <xf numFmtId="166" fontId="9" fillId="0" borderId="1" xfId="8" applyNumberFormat="1" applyFont="1" applyFill="1" applyBorder="1" applyAlignment="1">
      <alignment vertical="center"/>
    </xf>
    <xf numFmtId="166" fontId="9" fillId="0" borderId="0" xfId="8" applyNumberFormat="1" applyFont="1" applyFill="1" applyBorder="1" applyAlignment="1">
      <alignment vertical="center"/>
    </xf>
    <xf numFmtId="173" fontId="0" fillId="0" borderId="0" xfId="0" applyNumberFormat="1"/>
    <xf numFmtId="166" fontId="8" fillId="0" borderId="0" xfId="8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vertical="center"/>
    </xf>
    <xf numFmtId="170" fontId="8" fillId="0" borderId="4" xfId="6" applyNumberFormat="1" applyFont="1" applyBorder="1"/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7" fillId="0" borderId="0" xfId="0" quotePrefix="1" applyFont="1" applyAlignment="1">
      <alignment vertical="top" wrapText="1"/>
    </xf>
    <xf numFmtId="0" fontId="31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8" fillId="0" borderId="4" xfId="6" applyFont="1" applyBorder="1" applyAlignment="1">
      <alignment vertical="center"/>
    </xf>
    <xf numFmtId="0" fontId="8" fillId="0" borderId="4" xfId="6" quotePrefix="1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0" fontId="9" fillId="0" borderId="2" xfId="6" applyFont="1" applyBorder="1"/>
    <xf numFmtId="0" fontId="34" fillId="0" borderId="0" xfId="0" applyFont="1" applyAlignment="1">
      <alignment horizontal="left"/>
    </xf>
    <xf numFmtId="166" fontId="9" fillId="0" borderId="4" xfId="1" quotePrefix="1" applyNumberFormat="1" applyFont="1" applyFill="1" applyBorder="1" applyAlignment="1">
      <alignment horizontal="right"/>
    </xf>
    <xf numFmtId="0" fontId="8" fillId="0" borderId="2" xfId="6" applyFont="1" applyBorder="1" applyAlignment="1">
      <alignment vertical="center"/>
    </xf>
    <xf numFmtId="170" fontId="8" fillId="0" borderId="2" xfId="6" applyNumberFormat="1" applyFont="1" applyBorder="1" applyAlignment="1">
      <alignment vertical="center"/>
    </xf>
    <xf numFmtId="0" fontId="24" fillId="0" borderId="0" xfId="6" applyFont="1" applyAlignment="1">
      <alignment vertical="center"/>
    </xf>
    <xf numFmtId="166" fontId="8" fillId="0" borderId="0" xfId="8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66" fontId="8" fillId="0" borderId="4" xfId="8" applyNumberFormat="1" applyFont="1" applyFill="1" applyBorder="1" applyAlignment="1">
      <alignment vertical="center"/>
    </xf>
    <xf numFmtId="0" fontId="9" fillId="0" borderId="0" xfId="6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73" fontId="8" fillId="0" borderId="0" xfId="1" applyNumberFormat="1" applyFont="1"/>
    <xf numFmtId="0" fontId="28" fillId="0" borderId="0" xfId="6" applyFont="1" applyAlignment="1">
      <alignment vertical="center"/>
    </xf>
    <xf numFmtId="10" fontId="0" fillId="0" borderId="0" xfId="0" applyNumberFormat="1"/>
    <xf numFmtId="9" fontId="8" fillId="0" borderId="0" xfId="3" quotePrefix="1" applyFont="1" applyFill="1" applyBorder="1" applyAlignment="1">
      <alignment horizontal="right"/>
    </xf>
    <xf numFmtId="173" fontId="8" fillId="0" borderId="0" xfId="1" quotePrefix="1" applyNumberFormat="1" applyFont="1" applyFill="1" applyBorder="1" applyAlignment="1">
      <alignment horizontal="right"/>
    </xf>
    <xf numFmtId="0" fontId="37" fillId="0" borderId="0" xfId="0" applyFont="1"/>
    <xf numFmtId="174" fontId="38" fillId="0" borderId="0" xfId="1" applyNumberFormat="1" applyFont="1"/>
    <xf numFmtId="174" fontId="39" fillId="0" borderId="0" xfId="1" applyNumberFormat="1" applyFont="1"/>
    <xf numFmtId="0" fontId="27" fillId="0" borderId="0" xfId="0" quotePrefix="1" applyFont="1" applyAlignment="1">
      <alignment vertical="top"/>
    </xf>
    <xf numFmtId="170" fontId="8" fillId="0" borderId="0" xfId="6" applyNumberFormat="1" applyFont="1" applyAlignment="1">
      <alignment horizontal="right"/>
    </xf>
    <xf numFmtId="15" fontId="27" fillId="0" borderId="0" xfId="0" quotePrefix="1" applyNumberFormat="1" applyFont="1"/>
    <xf numFmtId="0" fontId="27" fillId="0" borderId="0" xfId="0" quotePrefix="1" applyFont="1"/>
    <xf numFmtId="0" fontId="27" fillId="0" borderId="4" xfId="0" quotePrefix="1" applyFont="1" applyBorder="1"/>
    <xf numFmtId="166" fontId="9" fillId="0" borderId="0" xfId="1" quotePrefix="1" applyNumberFormat="1" applyFont="1" applyFill="1" applyBorder="1" applyAlignment="1">
      <alignment horizontal="right"/>
    </xf>
    <xf numFmtId="173" fontId="8" fillId="0" borderId="0" xfId="1" applyNumberFormat="1" applyFont="1" applyBorder="1" applyAlignment="1">
      <alignment horizontal="right"/>
    </xf>
    <xf numFmtId="173" fontId="8" fillId="0" borderId="4" xfId="1" quotePrefix="1" applyNumberFormat="1" applyFont="1" applyFill="1" applyBorder="1" applyAlignment="1">
      <alignment horizontal="right"/>
    </xf>
    <xf numFmtId="0" fontId="8" fillId="0" borderId="3" xfId="6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5" xfId="6" applyFont="1" applyBorder="1" applyAlignment="1">
      <alignment horizontal="center"/>
    </xf>
    <xf numFmtId="170" fontId="8" fillId="0" borderId="4" xfId="6" applyNumberFormat="1" applyFont="1" applyBorder="1" applyAlignment="1">
      <alignment horizontal="center"/>
    </xf>
    <xf numFmtId="0" fontId="8" fillId="0" borderId="0" xfId="6" applyFont="1" applyAlignment="1">
      <alignment horizontal="right" wrapText="1"/>
    </xf>
    <xf numFmtId="0" fontId="8" fillId="0" borderId="0" xfId="6" applyFont="1" applyAlignment="1">
      <alignment horizontal="right"/>
    </xf>
    <xf numFmtId="0" fontId="8" fillId="0" borderId="4" xfId="6" applyFont="1" applyBorder="1" applyAlignment="1">
      <alignment horizontal="right"/>
    </xf>
    <xf numFmtId="170" fontId="8" fillId="0" borderId="3" xfId="6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70" fontId="8" fillId="0" borderId="0" xfId="6" applyNumberFormat="1" applyFont="1" applyAlignment="1">
      <alignment horizontal="right" wrapText="1"/>
    </xf>
    <xf numFmtId="170" fontId="8" fillId="0" borderId="4" xfId="6" applyNumberFormat="1" applyFont="1" applyBorder="1" applyAlignment="1">
      <alignment horizontal="right" wrapText="1"/>
    </xf>
    <xf numFmtId="170" fontId="8" fillId="0" borderId="3" xfId="6" applyNumberFormat="1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170" fontId="8" fillId="0" borderId="4" xfId="6" applyNumberFormat="1" applyFont="1" applyBorder="1" applyAlignment="1">
      <alignment horizontal="center" vertical="center"/>
    </xf>
    <xf numFmtId="170" fontId="8" fillId="0" borderId="0" xfId="6" applyNumberFormat="1" applyFont="1" applyAlignment="1">
      <alignment horizontal="center"/>
    </xf>
    <xf numFmtId="170" fontId="8" fillId="0" borderId="6" xfId="6" applyNumberFormat="1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27" fillId="0" borderId="0" xfId="0" quotePrefix="1" applyFont="1" applyAlignment="1">
      <alignment horizontal="left" vertical="top" wrapText="1"/>
    </xf>
    <xf numFmtId="170" fontId="8" fillId="0" borderId="0" xfId="6" applyNumberFormat="1" applyFont="1" applyAlignment="1">
      <alignment horizontal="center" vertical="center"/>
    </xf>
  </cellXfs>
  <cellStyles count="15">
    <cellStyle name="Comma" xfId="1" builtinId="3"/>
    <cellStyle name="Comma 10 10" xfId="8" xr:uid="{00000000-0005-0000-0000-000001000000}"/>
    <cellStyle name="Comma 12" xfId="13" xr:uid="{00000000-0005-0000-0000-000002000000}"/>
    <cellStyle name="Comma 17 2" xfId="9" xr:uid="{00000000-0005-0000-0000-000003000000}"/>
    <cellStyle name="Comma 8" xfId="7" xr:uid="{00000000-0005-0000-0000-000004000000}"/>
    <cellStyle name="Currency" xfId="2" builtinId="4"/>
    <cellStyle name="Currency 2" xfId="12" xr:uid="{00000000-0005-0000-0000-000006000000}"/>
    <cellStyle name="Hyperlink" xfId="4" builtinId="8"/>
    <cellStyle name="Normal" xfId="0" builtinId="0"/>
    <cellStyle name="Normal 2" xfId="6" xr:uid="{00000000-0005-0000-0000-000009000000}"/>
    <cellStyle name="Normal 3" xfId="10" xr:uid="{00000000-0005-0000-0000-00000A000000}"/>
    <cellStyle name="Normal 4" xfId="5" xr:uid="{00000000-0005-0000-0000-00000B000000}"/>
    <cellStyle name="Normal 5 3" xfId="14" xr:uid="{7D9F94A7-B26F-4F78-9D1A-6CAC269D7D96}"/>
    <cellStyle name="Percent" xfId="3" builtinId="5"/>
    <cellStyle name="Percent 2" xfId="11" xr:uid="{00000000-0005-0000-0000-00000D000000}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67"/>
  <sheetViews>
    <sheetView showGridLines="0" tabSelected="1" zoomScaleNormal="100" workbookViewId="0">
      <selection activeCell="C2" sqref="C2:M2"/>
    </sheetView>
  </sheetViews>
  <sheetFormatPr defaultRowHeight="15"/>
  <cols>
    <col min="3" max="3" width="75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6" width="10.7109375" customWidth="1"/>
  </cols>
  <sheetData>
    <row r="1" spans="1:13" ht="12" customHeight="1">
      <c r="A1" s="5"/>
    </row>
    <row r="2" spans="1:13" ht="18.75">
      <c r="C2" s="229" t="s">
        <v>47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" customHeight="1" thickBot="1">
      <c r="C3" s="12"/>
      <c r="D3" s="12"/>
      <c r="E3" s="12"/>
      <c r="F3" s="12"/>
      <c r="G3" s="13"/>
      <c r="H3" s="13"/>
      <c r="I3" s="13"/>
      <c r="J3" s="12"/>
      <c r="K3" s="12"/>
      <c r="L3" s="12"/>
      <c r="M3" s="12"/>
    </row>
    <row r="4" spans="1:13" ht="12" customHeight="1">
      <c r="C4" s="14"/>
      <c r="D4" s="14"/>
      <c r="E4" s="14"/>
      <c r="F4" s="14"/>
      <c r="G4" s="227" t="s">
        <v>1</v>
      </c>
      <c r="H4" s="227"/>
      <c r="I4" s="227"/>
      <c r="J4" s="14"/>
      <c r="K4" s="230" t="s">
        <v>48</v>
      </c>
      <c r="L4" s="230"/>
      <c r="M4" s="230"/>
    </row>
    <row r="5" spans="1:13" ht="12" customHeight="1">
      <c r="C5" s="14"/>
      <c r="D5" s="14"/>
      <c r="E5" s="15"/>
      <c r="F5" s="15"/>
      <c r="G5" s="228" t="s">
        <v>49</v>
      </c>
      <c r="H5" s="228"/>
      <c r="I5" s="228"/>
      <c r="J5" s="15"/>
      <c r="K5" s="16"/>
      <c r="L5" s="16" t="s">
        <v>49</v>
      </c>
      <c r="M5" s="16"/>
    </row>
    <row r="6" spans="1:13" ht="12" customHeight="1">
      <c r="C6" s="164" t="s">
        <v>50</v>
      </c>
      <c r="D6" s="17"/>
      <c r="E6" s="163" t="s">
        <v>51</v>
      </c>
      <c r="F6" s="17"/>
      <c r="G6" s="189">
        <v>2022</v>
      </c>
      <c r="H6" s="190"/>
      <c r="I6" s="189">
        <v>2021</v>
      </c>
      <c r="J6" s="191"/>
      <c r="K6" s="189">
        <v>2022</v>
      </c>
      <c r="L6" s="190"/>
      <c r="M6" s="189">
        <v>2021</v>
      </c>
    </row>
    <row r="7" spans="1:13" ht="12" customHeight="1">
      <c r="C7" s="19"/>
      <c r="D7" s="17"/>
      <c r="E7" s="17"/>
      <c r="F7" s="17"/>
      <c r="G7" s="17"/>
      <c r="H7" s="17"/>
      <c r="I7" s="20"/>
      <c r="J7" s="17"/>
      <c r="K7" s="17"/>
      <c r="L7" s="17"/>
      <c r="M7" s="17"/>
    </row>
    <row r="8" spans="1:13" ht="12" customHeight="1">
      <c r="C8" s="177" t="s">
        <v>52</v>
      </c>
      <c r="D8" s="22"/>
      <c r="E8" s="104">
        <v>2</v>
      </c>
      <c r="F8" s="22"/>
      <c r="G8" s="23">
        <v>216.7</v>
      </c>
      <c r="H8" s="24"/>
      <c r="I8" s="25">
        <v>210.40000000000003</v>
      </c>
      <c r="J8" s="26"/>
      <c r="K8" s="23">
        <v>825.0999999999998</v>
      </c>
      <c r="L8" s="26"/>
      <c r="M8" s="25">
        <v>703.8</v>
      </c>
    </row>
    <row r="9" spans="1:13" ht="12" customHeight="1">
      <c r="C9" s="22"/>
      <c r="D9" s="22"/>
      <c r="E9" s="104"/>
      <c r="F9" s="22"/>
      <c r="G9" s="27"/>
      <c r="H9" s="24"/>
      <c r="I9" s="24"/>
      <c r="J9" s="26"/>
      <c r="K9" s="160"/>
      <c r="L9" s="26"/>
      <c r="M9" s="24"/>
    </row>
    <row r="10" spans="1:13" ht="12" customHeight="1">
      <c r="C10" s="28" t="s">
        <v>53</v>
      </c>
      <c r="D10" s="22"/>
      <c r="E10" s="101">
        <v>3</v>
      </c>
      <c r="F10" s="26"/>
      <c r="G10" s="29">
        <v>-93.7</v>
      </c>
      <c r="H10" s="24"/>
      <c r="I10" s="30">
        <v>-68</v>
      </c>
      <c r="J10" s="26"/>
      <c r="K10" s="29">
        <v>-324.7</v>
      </c>
      <c r="L10" s="26"/>
      <c r="M10" s="30">
        <v>-227.2</v>
      </c>
    </row>
    <row r="11" spans="1:13" ht="12" customHeight="1">
      <c r="C11" s="28" t="s">
        <v>54</v>
      </c>
      <c r="D11" s="22"/>
      <c r="E11" s="102">
        <v>3</v>
      </c>
      <c r="F11" s="26"/>
      <c r="G11" s="29">
        <v>-1.9</v>
      </c>
      <c r="H11" s="30"/>
      <c r="I11" s="30">
        <v>-1.9</v>
      </c>
      <c r="J11" s="26"/>
      <c r="K11" s="29">
        <v>-6.9</v>
      </c>
      <c r="L11" s="26"/>
      <c r="M11" s="30">
        <v>-6.5</v>
      </c>
    </row>
    <row r="12" spans="1:13" ht="12" customHeight="1">
      <c r="C12" s="22" t="s">
        <v>55</v>
      </c>
      <c r="D12" s="22"/>
      <c r="E12" s="103">
        <v>3</v>
      </c>
      <c r="F12" s="26"/>
      <c r="G12" s="29">
        <v>-9.9</v>
      </c>
      <c r="H12" s="24"/>
      <c r="I12" s="30">
        <v>-8.3000000000000007</v>
      </c>
      <c r="J12" s="26"/>
      <c r="K12" s="29">
        <v>-38.9</v>
      </c>
      <c r="L12" s="26"/>
      <c r="M12" s="30">
        <v>-36.1</v>
      </c>
    </row>
    <row r="13" spans="1:13" ht="12" customHeight="1">
      <c r="C13" s="28" t="s">
        <v>56</v>
      </c>
      <c r="D13" s="28"/>
      <c r="E13" s="102">
        <v>4</v>
      </c>
      <c r="F13" s="26"/>
      <c r="G13" s="30">
        <v>-52.6</v>
      </c>
      <c r="H13" s="30"/>
      <c r="I13" s="30">
        <v>-105.4</v>
      </c>
      <c r="J13" s="26"/>
      <c r="K13" s="30">
        <v>-253.1</v>
      </c>
      <c r="L13" s="26"/>
      <c r="M13" s="30">
        <v>-379</v>
      </c>
    </row>
    <row r="14" spans="1:13" ht="12" customHeight="1">
      <c r="C14" s="28" t="s">
        <v>57</v>
      </c>
      <c r="D14" s="28"/>
      <c r="E14" s="102">
        <v>4</v>
      </c>
      <c r="F14" s="26"/>
      <c r="G14" s="30">
        <v>-24.1</v>
      </c>
      <c r="H14" s="30"/>
      <c r="I14" s="30">
        <v>-30.7</v>
      </c>
      <c r="J14" s="26"/>
      <c r="K14" s="30">
        <v>-95.9</v>
      </c>
      <c r="L14" s="26"/>
      <c r="M14" s="30">
        <v>-100.6</v>
      </c>
    </row>
    <row r="15" spans="1:13" ht="12" customHeight="1">
      <c r="C15" s="28" t="s">
        <v>58</v>
      </c>
      <c r="D15" s="28"/>
      <c r="E15" s="102">
        <v>4</v>
      </c>
      <c r="F15" s="26"/>
      <c r="G15" s="30">
        <v>-5.6</v>
      </c>
      <c r="H15" s="30"/>
      <c r="I15" s="30">
        <v>-15</v>
      </c>
      <c r="J15" s="26"/>
      <c r="K15" s="30">
        <v>-5.3</v>
      </c>
      <c r="L15" s="26"/>
      <c r="M15" s="30">
        <v>-15</v>
      </c>
    </row>
    <row r="16" spans="1:13" ht="12" customHeight="1">
      <c r="C16" s="28" t="s">
        <v>59</v>
      </c>
      <c r="D16" s="28"/>
      <c r="E16" s="102">
        <v>4</v>
      </c>
      <c r="F16" s="26"/>
      <c r="G16" s="29">
        <v>4.4311172499999998</v>
      </c>
      <c r="H16" s="30"/>
      <c r="I16" s="30">
        <v>-7.6252199100000002</v>
      </c>
      <c r="J16" s="26"/>
      <c r="K16" s="29">
        <v>5.6956264399999998</v>
      </c>
      <c r="L16" s="26"/>
      <c r="M16" s="30">
        <v>-5.5839864699999993</v>
      </c>
    </row>
    <row r="17" spans="3:13" ht="12" customHeight="1">
      <c r="C17" s="31" t="s">
        <v>60</v>
      </c>
      <c r="E17" s="103"/>
      <c r="F17" s="26"/>
      <c r="G17" s="32">
        <f>SUM(G10:G16)</f>
        <v>-183.36888275000001</v>
      </c>
      <c r="H17" s="24"/>
      <c r="I17" s="32">
        <f>SUM(I10:I16)</f>
        <v>-236.92521991000001</v>
      </c>
      <c r="J17" s="26"/>
      <c r="K17" s="32">
        <f>SUM(K10:K16)</f>
        <v>-719.10437355999989</v>
      </c>
      <c r="L17" s="26"/>
      <c r="M17" s="32">
        <f>SUM(M10:M16)</f>
        <v>-769.98398646999999</v>
      </c>
    </row>
    <row r="18" spans="3:13" ht="12" customHeight="1">
      <c r="C18" s="22" t="s">
        <v>61</v>
      </c>
      <c r="E18" s="104" t="s">
        <v>30</v>
      </c>
      <c r="F18" s="26"/>
      <c r="G18" s="27">
        <v>33.331117249999977</v>
      </c>
      <c r="H18" s="24"/>
      <c r="I18" s="27">
        <v>-26.525219909999976</v>
      </c>
      <c r="J18" s="26"/>
      <c r="K18" s="27">
        <v>105.99562643999991</v>
      </c>
      <c r="L18" s="26"/>
      <c r="M18" s="27">
        <v>-66.183986470000036</v>
      </c>
    </row>
    <row r="19" spans="3:13" ht="12" customHeight="1">
      <c r="C19" s="26" t="s">
        <v>62</v>
      </c>
      <c r="D19" s="26"/>
      <c r="E19" s="104">
        <v>5</v>
      </c>
      <c r="F19" s="26"/>
      <c r="G19" s="27">
        <v>-6.5</v>
      </c>
      <c r="H19" s="24"/>
      <c r="I19" s="27">
        <v>2.4</v>
      </c>
      <c r="J19" s="26"/>
      <c r="K19" s="27">
        <v>-5</v>
      </c>
      <c r="L19" s="26"/>
      <c r="M19" s="27">
        <v>1.2</v>
      </c>
    </row>
    <row r="20" spans="3:13" ht="12" customHeight="1">
      <c r="C20" s="22" t="s">
        <v>63</v>
      </c>
      <c r="D20" s="26"/>
      <c r="E20" s="104">
        <v>6</v>
      </c>
      <c r="F20" s="26"/>
      <c r="G20" s="27">
        <v>-28.9</v>
      </c>
      <c r="H20" s="24"/>
      <c r="I20" s="24">
        <v>-25.4</v>
      </c>
      <c r="J20" s="26"/>
      <c r="K20" s="27">
        <v>-110.3</v>
      </c>
      <c r="L20" s="26"/>
      <c r="M20" s="24">
        <v>-99.4</v>
      </c>
    </row>
    <row r="21" spans="3:13" ht="12" customHeight="1">
      <c r="C21" s="21" t="s">
        <v>64</v>
      </c>
      <c r="D21" s="26"/>
      <c r="E21" s="104">
        <v>7</v>
      </c>
      <c r="F21" s="26"/>
      <c r="G21" s="23">
        <v>4.2</v>
      </c>
      <c r="H21" s="24"/>
      <c r="I21" s="25">
        <v>4.5</v>
      </c>
      <c r="J21" s="26"/>
      <c r="K21" s="23">
        <v>2.6</v>
      </c>
      <c r="L21" s="26"/>
      <c r="M21" s="25">
        <v>0.6</v>
      </c>
    </row>
    <row r="22" spans="3:13" ht="12" customHeight="1">
      <c r="C22" s="28" t="s">
        <v>65</v>
      </c>
      <c r="E22" s="103"/>
      <c r="F22" s="26"/>
      <c r="G22" s="29">
        <f>SUM(G18:G21)</f>
        <v>2.1311172499999786</v>
      </c>
      <c r="H22" s="24"/>
      <c r="I22" s="29">
        <f>SUM(I18:I21)</f>
        <v>-45.025219909999976</v>
      </c>
      <c r="J22" s="26"/>
      <c r="K22" s="29">
        <f>SUM(K18:K21)</f>
        <v>-6.7043735600000876</v>
      </c>
      <c r="L22" s="26"/>
      <c r="M22" s="29">
        <f>SUM(M18:M21)</f>
        <v>-163.78398647000003</v>
      </c>
    </row>
    <row r="23" spans="3:13" ht="12" customHeight="1">
      <c r="C23" s="21" t="s">
        <v>66</v>
      </c>
      <c r="D23" s="26"/>
      <c r="E23" s="103">
        <v>8</v>
      </c>
      <c r="F23" s="26"/>
      <c r="G23" s="29">
        <v>-7</v>
      </c>
      <c r="H23" s="24"/>
      <c r="I23" s="30">
        <v>-8.5</v>
      </c>
      <c r="J23" s="26"/>
      <c r="K23" s="29">
        <v>-26.1</v>
      </c>
      <c r="L23" s="26"/>
      <c r="M23" s="30">
        <v>-15.6</v>
      </c>
    </row>
    <row r="24" spans="3:13" ht="12" customHeight="1">
      <c r="C24" s="168" t="s">
        <v>67</v>
      </c>
      <c r="E24" s="105"/>
      <c r="F24" s="36"/>
      <c r="G24" s="169">
        <f>SUM(G22:G23)</f>
        <v>-4.8688827500000214</v>
      </c>
      <c r="H24" s="35"/>
      <c r="I24" s="169">
        <f>SUM(I22:I23)</f>
        <v>-53.525219909999976</v>
      </c>
      <c r="J24" s="36"/>
      <c r="K24" s="169">
        <f>SUM(K22:K23)</f>
        <v>-32.804373560000087</v>
      </c>
      <c r="L24" s="36"/>
      <c r="M24" s="169">
        <f>SUM(M22:M23)</f>
        <v>-179.38398647000002</v>
      </c>
    </row>
    <row r="25" spans="3:13" ht="12" customHeight="1">
      <c r="C25" s="34"/>
      <c r="D25" s="36"/>
      <c r="E25" s="105"/>
      <c r="F25" s="36"/>
      <c r="G25" s="37"/>
      <c r="H25" s="35"/>
      <c r="I25" s="35"/>
      <c r="J25" s="36"/>
      <c r="K25" s="36"/>
      <c r="L25" s="36"/>
      <c r="M25" s="35"/>
    </row>
    <row r="26" spans="3:13" ht="12" customHeight="1">
      <c r="C26" s="38" t="s">
        <v>68</v>
      </c>
      <c r="D26" s="26"/>
      <c r="E26" s="102"/>
      <c r="F26" s="26"/>
      <c r="G26" s="29"/>
      <c r="H26" s="30"/>
      <c r="I26" s="30"/>
      <c r="J26" s="26"/>
      <c r="K26" s="26"/>
      <c r="L26" s="26"/>
      <c r="M26" s="30"/>
    </row>
    <row r="27" spans="3:13" ht="12" customHeight="1">
      <c r="C27" s="28" t="s">
        <v>25</v>
      </c>
      <c r="E27" s="102">
        <v>13</v>
      </c>
      <c r="F27" s="26"/>
      <c r="G27" s="29">
        <v>-1.3</v>
      </c>
      <c r="H27" s="30"/>
      <c r="I27" s="29">
        <v>-1.4577389999999999</v>
      </c>
      <c r="J27" s="26"/>
      <c r="K27" s="29">
        <v>38.400000000000006</v>
      </c>
      <c r="L27" s="26"/>
      <c r="M27" s="29">
        <v>14.78811</v>
      </c>
    </row>
    <row r="28" spans="3:13" ht="12" customHeight="1">
      <c r="C28" s="28" t="s">
        <v>28</v>
      </c>
      <c r="E28" s="102">
        <v>13</v>
      </c>
      <c r="F28" s="26"/>
      <c r="G28" s="29">
        <v>-0.3</v>
      </c>
      <c r="H28" s="30"/>
      <c r="I28" s="30">
        <v>1.5946579999999999</v>
      </c>
      <c r="J28" s="26"/>
      <c r="K28" s="29">
        <v>2.6</v>
      </c>
      <c r="L28" s="26"/>
      <c r="M28" s="30">
        <v>4.5588670000000002</v>
      </c>
    </row>
    <row r="29" spans="3:13" ht="12" customHeight="1">
      <c r="C29" s="39" t="s">
        <v>69</v>
      </c>
      <c r="D29" s="26"/>
      <c r="E29" s="102"/>
      <c r="F29" s="26"/>
      <c r="G29" s="32">
        <f>SUM(G27:G28)</f>
        <v>-1.6</v>
      </c>
      <c r="H29" s="30"/>
      <c r="I29" s="32">
        <f>SUM(I27:I28)</f>
        <v>0.13691900000000001</v>
      </c>
      <c r="J29" s="26"/>
      <c r="K29" s="32">
        <f>SUM(K27:K28)</f>
        <v>41.000000000000007</v>
      </c>
      <c r="L29" s="26"/>
      <c r="M29" s="32">
        <f>SUM(M27:M28)</f>
        <v>19.346976999999999</v>
      </c>
    </row>
    <row r="30" spans="3:13" ht="12" customHeight="1">
      <c r="C30" s="168" t="s">
        <v>70</v>
      </c>
      <c r="D30" s="36"/>
      <c r="E30" s="105"/>
      <c r="F30" s="36"/>
      <c r="G30" s="169">
        <f>+G29+G24</f>
        <v>-6.4688827500000219</v>
      </c>
      <c r="H30" s="35"/>
      <c r="I30" s="169">
        <f>+I29+I24</f>
        <v>-53.388300909999977</v>
      </c>
      <c r="J30" s="36"/>
      <c r="K30" s="169">
        <f>+K29+K24</f>
        <v>8.1956264399999199</v>
      </c>
      <c r="L30" s="36"/>
      <c r="M30" s="169">
        <f>+M29+M24</f>
        <v>-160.03700947000002</v>
      </c>
    </row>
    <row r="31" spans="3:13" ht="12" customHeight="1">
      <c r="C31" s="40"/>
      <c r="D31" s="41"/>
      <c r="E31" s="106"/>
      <c r="F31" s="41"/>
      <c r="G31" s="42"/>
      <c r="H31" s="43"/>
      <c r="I31" s="44"/>
      <c r="J31" s="41"/>
      <c r="K31" s="41"/>
      <c r="L31" s="41"/>
      <c r="M31" s="44"/>
    </row>
    <row r="32" spans="3:13" ht="12" customHeight="1">
      <c r="C32" s="38" t="s">
        <v>71</v>
      </c>
      <c r="D32" s="45"/>
      <c r="E32" s="106"/>
      <c r="F32" s="41"/>
      <c r="G32" s="42"/>
      <c r="H32" s="43"/>
      <c r="I32" s="44"/>
      <c r="J32" s="41"/>
      <c r="K32" s="41"/>
      <c r="L32" s="41"/>
      <c r="M32" s="44"/>
    </row>
    <row r="33" spans="3:13" ht="12" customHeight="1">
      <c r="C33" s="176" t="s">
        <v>72</v>
      </c>
      <c r="E33" s="102">
        <v>12</v>
      </c>
      <c r="F33" s="41"/>
      <c r="G33" s="156">
        <v>-5.8693755525275563E-3</v>
      </c>
      <c r="H33" s="157"/>
      <c r="I33" s="156">
        <v>-0.13377739716439499</v>
      </c>
      <c r="J33" s="158" t="s">
        <v>30</v>
      </c>
      <c r="K33" s="156">
        <v>-5.5373793841661155E-2</v>
      </c>
      <c r="L33" s="158"/>
      <c r="M33" s="156">
        <v>-0.454201362439761</v>
      </c>
    </row>
    <row r="34" spans="3:13" ht="12" customHeight="1">
      <c r="C34" s="176"/>
      <c r="E34" s="102"/>
      <c r="G34" s="156"/>
      <c r="H34" s="157"/>
      <c r="I34" s="156"/>
      <c r="J34" s="158"/>
      <c r="K34" s="156"/>
      <c r="L34" s="158"/>
      <c r="M34" s="156"/>
    </row>
    <row r="35" spans="3:13" ht="12" customHeight="1"/>
    <row r="36" spans="3:13" ht="12" customHeight="1"/>
    <row r="37" spans="3:13" ht="12" customHeight="1"/>
    <row r="38" spans="3:13" ht="12" customHeight="1">
      <c r="G38" s="156"/>
      <c r="K38" s="156"/>
    </row>
    <row r="39" spans="3:13" ht="12" customHeight="1"/>
    <row r="40" spans="3:13" ht="12" customHeight="1">
      <c r="C40" s="2"/>
    </row>
    <row r="41" spans="3:13">
      <c r="C41" s="2"/>
      <c r="G41" s="159"/>
    </row>
    <row r="42" spans="3:13">
      <c r="C42" s="134"/>
    </row>
    <row r="45" spans="3:13">
      <c r="H45" s="24"/>
    </row>
    <row r="46" spans="3:13">
      <c r="H46" s="24"/>
    </row>
    <row r="47" spans="3:13">
      <c r="H47" s="24"/>
    </row>
    <row r="48" spans="3:13">
      <c r="H48" s="30"/>
    </row>
    <row r="49" spans="8:8">
      <c r="H49" s="24"/>
    </row>
    <row r="50" spans="8:8">
      <c r="H50" s="30"/>
    </row>
    <row r="51" spans="8:8">
      <c r="H51" s="30"/>
    </row>
    <row r="52" spans="8:8">
      <c r="H52" s="30"/>
    </row>
    <row r="53" spans="8:8">
      <c r="H53" s="30"/>
    </row>
    <row r="54" spans="8:8">
      <c r="H54" s="24"/>
    </row>
    <row r="55" spans="8:8">
      <c r="H55" s="24"/>
    </row>
    <row r="56" spans="8:8">
      <c r="H56" s="24"/>
    </row>
    <row r="57" spans="8:8">
      <c r="H57" s="24"/>
    </row>
    <row r="58" spans="8:8">
      <c r="H58" s="24"/>
    </row>
    <row r="59" spans="8:8">
      <c r="H59" s="24"/>
    </row>
    <row r="60" spans="8:8">
      <c r="H60" s="24"/>
    </row>
    <row r="61" spans="8:8">
      <c r="H61" s="35"/>
    </row>
    <row r="62" spans="8:8">
      <c r="H62" s="35"/>
    </row>
    <row r="63" spans="8:8">
      <c r="H63" s="30"/>
    </row>
    <row r="64" spans="8:8">
      <c r="H64" s="30"/>
    </row>
    <row r="65" spans="8:8">
      <c r="H65" s="30"/>
    </row>
    <row r="66" spans="8:8">
      <c r="H66" s="30"/>
    </row>
    <row r="67" spans="8:8">
      <c r="H67" s="35"/>
    </row>
  </sheetData>
  <mergeCells count="4">
    <mergeCell ref="G4:I4"/>
    <mergeCell ref="G5:I5"/>
    <mergeCell ref="C2:M2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55"/>
  <sheetViews>
    <sheetView showGridLines="0" zoomScaleNormal="100" workbookViewId="0">
      <selection activeCell="C2" sqref="C2:I2"/>
    </sheetView>
  </sheetViews>
  <sheetFormatPr defaultRowHeight="15"/>
  <cols>
    <col min="3" max="3" width="97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</cols>
  <sheetData>
    <row r="1" spans="1:9" ht="11.25" customHeight="1">
      <c r="A1" s="5"/>
    </row>
    <row r="2" spans="1:9" ht="18.75">
      <c r="C2" s="229" t="s">
        <v>73</v>
      </c>
      <c r="D2" s="229"/>
      <c r="E2" s="229"/>
      <c r="F2" s="229"/>
      <c r="G2" s="229"/>
      <c r="H2" s="229"/>
      <c r="I2" s="229"/>
    </row>
    <row r="3" spans="1:9" ht="11.25" customHeight="1" thickBot="1">
      <c r="C3" s="12"/>
      <c r="D3" s="12"/>
      <c r="E3" s="12"/>
      <c r="F3" s="13"/>
      <c r="G3" s="13"/>
      <c r="H3" s="18"/>
      <c r="I3" s="18"/>
    </row>
    <row r="4" spans="1:9" ht="11.25" customHeight="1">
      <c r="C4" s="17"/>
      <c r="D4" s="61"/>
      <c r="E4" s="17"/>
      <c r="F4" s="61"/>
      <c r="G4" s="64" t="s">
        <v>49</v>
      </c>
      <c r="H4" s="64"/>
      <c r="I4" s="64" t="s">
        <v>49</v>
      </c>
    </row>
    <row r="5" spans="1:9" ht="11.25" customHeight="1">
      <c r="C5" s="167" t="s">
        <v>50</v>
      </c>
      <c r="D5" s="61"/>
      <c r="E5" s="163" t="s">
        <v>51</v>
      </c>
      <c r="F5" s="61"/>
      <c r="G5" s="165">
        <v>2022</v>
      </c>
      <c r="H5" s="165"/>
      <c r="I5" s="165">
        <v>2021</v>
      </c>
    </row>
    <row r="6" spans="1:9" ht="11.25" customHeight="1">
      <c r="C6" s="17"/>
      <c r="D6" s="61"/>
      <c r="E6" s="17"/>
      <c r="F6" s="61"/>
      <c r="G6" s="17"/>
      <c r="H6" s="61"/>
      <c r="I6" s="61"/>
    </row>
    <row r="7" spans="1:9" ht="11.25" customHeight="1">
      <c r="C7" s="83" t="s">
        <v>74</v>
      </c>
      <c r="D7" s="61"/>
      <c r="E7" s="107"/>
      <c r="F7" s="61"/>
      <c r="G7" s="62"/>
      <c r="H7" s="61"/>
      <c r="I7" s="61"/>
    </row>
    <row r="8" spans="1:9" ht="11.25" customHeight="1">
      <c r="C8" s="61" t="s">
        <v>75</v>
      </c>
      <c r="D8" s="61"/>
      <c r="E8" s="108">
        <v>11</v>
      </c>
      <c r="F8" s="61"/>
      <c r="G8" s="24">
        <v>363.8</v>
      </c>
      <c r="H8" s="112"/>
      <c r="I8" s="24">
        <v>170</v>
      </c>
    </row>
    <row r="9" spans="1:9" ht="11.25" customHeight="1">
      <c r="C9" s="61" t="s">
        <v>76</v>
      </c>
      <c r="D9" s="61"/>
      <c r="E9" s="108">
        <v>11</v>
      </c>
      <c r="F9" s="61"/>
      <c r="G9" s="24">
        <v>11.6</v>
      </c>
      <c r="H9" s="112"/>
      <c r="I9" s="24">
        <v>16.100000000000001</v>
      </c>
    </row>
    <row r="10" spans="1:9" ht="11.25" customHeight="1">
      <c r="C10" s="61" t="s">
        <v>77</v>
      </c>
      <c r="D10" s="61"/>
      <c r="E10" s="17"/>
      <c r="F10" s="61"/>
      <c r="G10" s="24">
        <v>169.4</v>
      </c>
      <c r="H10" s="112"/>
      <c r="I10" s="24">
        <v>134.6</v>
      </c>
    </row>
    <row r="11" spans="1:9" ht="11.25" customHeight="1">
      <c r="C11" s="61" t="s">
        <v>78</v>
      </c>
      <c r="D11" s="61"/>
      <c r="E11" s="17"/>
      <c r="F11" s="61"/>
      <c r="G11" s="24">
        <v>144.9</v>
      </c>
      <c r="H11" s="112"/>
      <c r="I11" s="24">
        <v>55.9</v>
      </c>
    </row>
    <row r="12" spans="1:9" ht="11.25" customHeight="1">
      <c r="C12" s="61" t="s">
        <v>36</v>
      </c>
      <c r="D12" s="61"/>
      <c r="E12" s="17"/>
      <c r="F12" s="61"/>
      <c r="G12" s="24">
        <v>61.7</v>
      </c>
      <c r="H12" s="112"/>
      <c r="I12" s="24">
        <v>56.4</v>
      </c>
    </row>
    <row r="13" spans="1:9" ht="11.25" customHeight="1">
      <c r="C13" s="63" t="s">
        <v>79</v>
      </c>
      <c r="D13" s="61"/>
      <c r="E13" s="17"/>
      <c r="F13" s="61"/>
      <c r="G13" s="33">
        <f>SUM(G8:G12)</f>
        <v>751.40000000000009</v>
      </c>
      <c r="H13" s="112"/>
      <c r="I13" s="33">
        <f>SUM(I8:I12)</f>
        <v>432.99999999999994</v>
      </c>
    </row>
    <row r="14" spans="1:9" ht="11.25" customHeight="1">
      <c r="C14" s="61" t="s">
        <v>80</v>
      </c>
      <c r="D14" s="61"/>
      <c r="E14" s="17">
        <v>9</v>
      </c>
      <c r="F14" s="61"/>
      <c r="G14" s="24">
        <v>740.4</v>
      </c>
      <c r="H14" s="112"/>
      <c r="I14" s="24">
        <v>787.4</v>
      </c>
    </row>
    <row r="15" spans="1:9" ht="11.25" customHeight="1">
      <c r="C15" s="61" t="s">
        <v>81</v>
      </c>
      <c r="D15" s="61"/>
      <c r="E15" s="17">
        <v>10</v>
      </c>
      <c r="F15" s="61"/>
      <c r="G15" s="24">
        <v>300.3</v>
      </c>
      <c r="H15" s="112"/>
      <c r="I15" s="24">
        <v>415.6</v>
      </c>
    </row>
    <row r="16" spans="1:9" ht="11.25" customHeight="1">
      <c r="C16" s="61" t="s">
        <v>76</v>
      </c>
      <c r="D16" s="61"/>
      <c r="E16" s="108">
        <v>11</v>
      </c>
      <c r="F16" s="61"/>
      <c r="G16" s="24">
        <v>59.2</v>
      </c>
      <c r="H16" s="112"/>
      <c r="I16" s="24">
        <v>57.6</v>
      </c>
    </row>
    <row r="17" spans="3:9" ht="11.25" customHeight="1">
      <c r="C17" s="61" t="s">
        <v>82</v>
      </c>
      <c r="D17" s="61"/>
      <c r="E17" s="17"/>
      <c r="F17" s="61"/>
      <c r="G17" s="24">
        <v>28.6</v>
      </c>
      <c r="H17" s="112"/>
      <c r="I17" s="24">
        <v>14.7</v>
      </c>
    </row>
    <row r="18" spans="3:9" ht="11.25" customHeight="1">
      <c r="C18" s="64" t="s">
        <v>83</v>
      </c>
      <c r="D18" s="61"/>
      <c r="E18" s="17"/>
      <c r="F18" s="61"/>
      <c r="G18" s="24">
        <v>73.400000000000006</v>
      </c>
      <c r="H18" s="112"/>
      <c r="I18" s="24">
        <v>84.5</v>
      </c>
    </row>
    <row r="19" spans="3:9" ht="11.25" customHeight="1">
      <c r="C19" s="63" t="s">
        <v>84</v>
      </c>
      <c r="D19" s="61"/>
      <c r="E19" s="17"/>
      <c r="F19" s="61"/>
      <c r="G19" s="33">
        <f>SUM(G14:G18)</f>
        <v>1201.9000000000001</v>
      </c>
      <c r="H19" s="112"/>
      <c r="I19" s="33">
        <f>SUM(I14:I18)</f>
        <v>1359.8</v>
      </c>
    </row>
    <row r="20" spans="3:9" ht="11.25" customHeight="1">
      <c r="C20" s="63"/>
      <c r="D20" s="61"/>
      <c r="E20" s="17"/>
      <c r="F20" s="61"/>
      <c r="G20" s="24"/>
      <c r="H20" s="112"/>
      <c r="I20" s="24"/>
    </row>
    <row r="21" spans="3:9" ht="11.25" customHeight="1">
      <c r="C21" s="98" t="s">
        <v>85</v>
      </c>
      <c r="D21" s="65"/>
      <c r="E21" s="107"/>
      <c r="F21" s="65"/>
      <c r="G21" s="166">
        <f>+G19+G13</f>
        <v>1953.3000000000002</v>
      </c>
      <c r="H21" s="65"/>
      <c r="I21" s="166">
        <f>+I19+I13</f>
        <v>1792.8</v>
      </c>
    </row>
    <row r="22" spans="3:9" ht="11.25" customHeight="1">
      <c r="C22" s="61"/>
      <c r="D22" s="61"/>
      <c r="E22" s="17"/>
      <c r="F22" s="61"/>
      <c r="G22" s="66"/>
      <c r="H22" s="112"/>
      <c r="I22" s="66"/>
    </row>
    <row r="23" spans="3:9" ht="11.25" customHeight="1">
      <c r="C23" s="65" t="s">
        <v>86</v>
      </c>
      <c r="D23" s="61"/>
      <c r="E23" s="17"/>
      <c r="F23" s="61"/>
      <c r="G23" s="30"/>
      <c r="H23" s="112"/>
      <c r="I23" s="30"/>
    </row>
    <row r="24" spans="3:9" ht="11.25" customHeight="1">
      <c r="C24" s="61" t="s">
        <v>87</v>
      </c>
      <c r="D24" s="61"/>
      <c r="E24" s="108">
        <v>11</v>
      </c>
      <c r="F24" s="61"/>
      <c r="G24" s="30">
        <v>367.1</v>
      </c>
      <c r="H24" s="112"/>
      <c r="I24" s="30">
        <v>162.6</v>
      </c>
    </row>
    <row r="25" spans="3:9" ht="11.25" customHeight="1">
      <c r="C25" s="61" t="s">
        <v>88</v>
      </c>
      <c r="D25" s="61"/>
      <c r="E25" s="108">
        <v>11</v>
      </c>
      <c r="F25" s="61"/>
      <c r="G25" s="30">
        <v>32.9</v>
      </c>
      <c r="H25" s="112"/>
      <c r="I25" s="30">
        <v>35.9</v>
      </c>
    </row>
    <row r="26" spans="3:9" ht="11.25" customHeight="1">
      <c r="C26" s="61" t="s">
        <v>37</v>
      </c>
      <c r="D26" s="61"/>
      <c r="E26" s="17"/>
      <c r="F26" s="61"/>
      <c r="G26" s="30">
        <v>45.6</v>
      </c>
      <c r="H26" s="112"/>
      <c r="I26" s="30">
        <v>45.3</v>
      </c>
    </row>
    <row r="27" spans="3:9" ht="11.25" customHeight="1">
      <c r="C27" s="61" t="s">
        <v>89</v>
      </c>
      <c r="D27" s="61"/>
      <c r="E27" s="17"/>
      <c r="F27" s="61"/>
      <c r="G27" s="30">
        <v>104.19999999999999</v>
      </c>
      <c r="H27" s="112"/>
      <c r="I27" s="30">
        <v>80.5</v>
      </c>
    </row>
    <row r="28" spans="3:9" ht="11.25" customHeight="1">
      <c r="C28" s="61" t="s">
        <v>38</v>
      </c>
      <c r="D28" s="61"/>
      <c r="E28" s="17"/>
      <c r="F28" s="61"/>
      <c r="G28" s="30">
        <v>154.4</v>
      </c>
      <c r="H28" s="112"/>
      <c r="I28" s="30">
        <v>123.4</v>
      </c>
    </row>
    <row r="29" spans="3:9" ht="11.25" customHeight="1">
      <c r="C29" s="61" t="s">
        <v>90</v>
      </c>
      <c r="D29" s="61"/>
      <c r="E29" s="17"/>
      <c r="F29" s="61"/>
      <c r="G29" s="24">
        <v>20.399999999999999</v>
      </c>
      <c r="H29" s="112"/>
      <c r="I29" s="24">
        <v>16.7</v>
      </c>
    </row>
    <row r="30" spans="3:9" ht="11.25" customHeight="1">
      <c r="C30" s="63" t="s">
        <v>91</v>
      </c>
      <c r="D30" s="61"/>
      <c r="E30" s="17"/>
      <c r="F30" s="61"/>
      <c r="G30" s="33">
        <f>SUM(G24:G29)</f>
        <v>724.59999999999991</v>
      </c>
      <c r="H30" s="112"/>
      <c r="I30" s="33">
        <f>SUM(I24:I29)</f>
        <v>464.40000000000003</v>
      </c>
    </row>
    <row r="31" spans="3:9" ht="11.25" customHeight="1">
      <c r="C31" s="61" t="s">
        <v>87</v>
      </c>
      <c r="D31" s="61"/>
      <c r="E31" s="108">
        <v>11</v>
      </c>
      <c r="F31" s="61"/>
      <c r="G31" s="30">
        <v>659.7</v>
      </c>
      <c r="H31" s="30"/>
      <c r="I31" s="30">
        <v>973.5</v>
      </c>
    </row>
    <row r="32" spans="3:9" ht="11.25" customHeight="1">
      <c r="C32" s="61" t="s">
        <v>88</v>
      </c>
      <c r="E32" s="108">
        <v>11</v>
      </c>
      <c r="G32" s="30">
        <v>54.3</v>
      </c>
      <c r="H32" s="30"/>
      <c r="I32" s="30">
        <v>79</v>
      </c>
    </row>
    <row r="33" spans="3:9" ht="11.25" customHeight="1">
      <c r="C33" s="61" t="s">
        <v>41</v>
      </c>
      <c r="D33" s="61"/>
      <c r="E33" s="17"/>
      <c r="F33" s="61"/>
      <c r="G33" s="30">
        <v>0.1</v>
      </c>
      <c r="H33" s="112"/>
      <c r="I33" s="30">
        <v>0.1</v>
      </c>
    </row>
    <row r="34" spans="3:9" ht="11.25" customHeight="1">
      <c r="C34" s="61" t="s">
        <v>92</v>
      </c>
      <c r="D34" s="61"/>
      <c r="E34" s="17"/>
      <c r="F34" s="61"/>
      <c r="G34" s="30">
        <v>4.3</v>
      </c>
      <c r="H34" s="112"/>
      <c r="I34" s="30">
        <v>30.7</v>
      </c>
    </row>
    <row r="35" spans="3:9" ht="11.25" customHeight="1">
      <c r="C35" s="63" t="s">
        <v>93</v>
      </c>
      <c r="D35" s="61"/>
      <c r="E35" s="17"/>
      <c r="F35" s="61"/>
      <c r="G35" s="33">
        <f>SUM(G31:G34)</f>
        <v>718.4</v>
      </c>
      <c r="H35" s="112"/>
      <c r="I35" s="33">
        <f>SUM(I31:I34)</f>
        <v>1083.3</v>
      </c>
    </row>
    <row r="36" spans="3:9" ht="11.25" customHeight="1">
      <c r="C36" s="61"/>
      <c r="D36" s="61"/>
      <c r="E36" s="17"/>
      <c r="F36" s="61"/>
      <c r="G36" s="24"/>
      <c r="H36" s="112"/>
      <c r="I36" s="24"/>
    </row>
    <row r="37" spans="3:9" ht="11.25" customHeight="1">
      <c r="C37" s="61" t="s">
        <v>94</v>
      </c>
      <c r="D37" s="61"/>
      <c r="E37" s="17"/>
      <c r="F37" s="61"/>
    </row>
    <row r="38" spans="3:9" ht="11.25" customHeight="1">
      <c r="C38" s="61" t="s">
        <v>95</v>
      </c>
      <c r="D38" s="61"/>
      <c r="E38" s="17"/>
      <c r="F38" s="61"/>
      <c r="G38" s="24">
        <v>313.24</v>
      </c>
      <c r="H38" s="112"/>
      <c r="I38" s="24">
        <v>158.86758799999998</v>
      </c>
    </row>
    <row r="39" spans="3:9" ht="11.25" customHeight="1">
      <c r="C39" s="61" t="s">
        <v>96</v>
      </c>
      <c r="D39" s="61"/>
      <c r="E39" s="17"/>
      <c r="F39" s="61"/>
      <c r="G39" s="24">
        <v>-0.1</v>
      </c>
      <c r="H39" s="112"/>
      <c r="I39" s="24">
        <v>0</v>
      </c>
    </row>
    <row r="40" spans="3:9" ht="11.25" customHeight="1">
      <c r="C40" s="64" t="s">
        <v>42</v>
      </c>
      <c r="D40" s="61"/>
      <c r="E40" s="17"/>
      <c r="F40" s="61"/>
      <c r="G40" s="25">
        <v>1035.8400000000001</v>
      </c>
      <c r="H40" s="112"/>
      <c r="I40" s="25">
        <v>933.1</v>
      </c>
    </row>
    <row r="41" spans="3:9" ht="11.25" customHeight="1">
      <c r="C41" s="61" t="s">
        <v>97</v>
      </c>
      <c r="D41" s="61"/>
      <c r="E41" s="17"/>
      <c r="F41" s="61"/>
      <c r="G41" s="24">
        <f>SUM(G38:G40)</f>
        <v>1348.98</v>
      </c>
      <c r="H41" s="112"/>
      <c r="I41" s="24">
        <f>SUM(I38:I40)</f>
        <v>1091.967588</v>
      </c>
    </row>
    <row r="42" spans="3:9" ht="11.25" customHeight="1">
      <c r="C42" s="61" t="s">
        <v>98</v>
      </c>
      <c r="D42" s="61"/>
      <c r="E42" s="17"/>
      <c r="F42" s="61"/>
      <c r="G42" s="24">
        <v>-834.6</v>
      </c>
      <c r="H42" s="112"/>
      <c r="I42" s="24">
        <v>-840.2</v>
      </c>
    </row>
    <row r="43" spans="3:9" ht="11.25" customHeight="1">
      <c r="C43" s="61" t="s">
        <v>43</v>
      </c>
      <c r="D43" s="61"/>
      <c r="E43" s="17"/>
      <c r="F43" s="61"/>
      <c r="G43" s="24">
        <v>-4.1000000000000014</v>
      </c>
      <c r="H43" s="112"/>
      <c r="I43" s="24">
        <v>-6.7</v>
      </c>
    </row>
    <row r="44" spans="3:9" ht="11.25" customHeight="1">
      <c r="C44" s="63" t="s">
        <v>99</v>
      </c>
      <c r="D44" s="61"/>
      <c r="E44" s="108"/>
      <c r="F44" s="61"/>
      <c r="G44" s="33">
        <f>SUM(G41:G43)</f>
        <v>510.28</v>
      </c>
      <c r="H44" s="61"/>
      <c r="I44" s="33">
        <f>SUM(I41:I43)</f>
        <v>245.06758799999994</v>
      </c>
    </row>
    <row r="45" spans="3:9" ht="11.25" customHeight="1">
      <c r="C45" s="98" t="s">
        <v>100</v>
      </c>
      <c r="D45" s="65"/>
      <c r="E45" s="107"/>
      <c r="F45" s="65"/>
      <c r="G45" s="166">
        <f>+G44+G35+G30</f>
        <v>1953.2799999999997</v>
      </c>
      <c r="H45" s="65"/>
      <c r="I45" s="166">
        <f>+I44+I35+I30</f>
        <v>1792.7675879999999</v>
      </c>
    </row>
    <row r="46" spans="3:9" ht="11.25" customHeight="1">
      <c r="C46" s="111"/>
      <c r="D46" s="111"/>
      <c r="E46" s="111"/>
      <c r="F46" s="111"/>
      <c r="G46" s="111"/>
      <c r="H46" s="111"/>
      <c r="I46" s="111"/>
    </row>
    <row r="47" spans="3:9" ht="11.25" customHeight="1">
      <c r="C47" s="2"/>
    </row>
    <row r="48" spans="3:9" ht="11.25" customHeight="1"/>
    <row r="49" spans="3:3" ht="11.25" customHeight="1"/>
    <row r="50" spans="3:3" ht="11.25" customHeight="1">
      <c r="C50" s="2"/>
    </row>
    <row r="51" spans="3:3" ht="11.25" customHeight="1">
      <c r="C51" s="2"/>
    </row>
    <row r="52" spans="3:3" ht="11.25" customHeight="1">
      <c r="C52" s="7"/>
    </row>
    <row r="53" spans="3:3" ht="11.25" customHeight="1">
      <c r="C53" s="2"/>
    </row>
    <row r="54" spans="3:3" ht="11.25" customHeight="1"/>
    <row r="55" spans="3:3" ht="11.25" customHeight="1"/>
  </sheetData>
  <mergeCells count="1">
    <mergeCell ref="C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O25"/>
  <sheetViews>
    <sheetView showGridLines="0" workbookViewId="0">
      <selection activeCell="C2" sqref="C2:O2"/>
    </sheetView>
  </sheetViews>
  <sheetFormatPr defaultRowHeight="15"/>
  <cols>
    <col min="3" max="3" width="59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</cols>
  <sheetData>
    <row r="1" spans="1:15" ht="12" customHeight="1">
      <c r="A1" s="5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 customHeight="1">
      <c r="C2" s="229" t="s">
        <v>101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12" customHeight="1" thickBot="1">
      <c r="C3" s="12"/>
      <c r="D3" s="12"/>
      <c r="E3" s="12"/>
      <c r="F3" s="13"/>
      <c r="G3" s="13"/>
      <c r="H3" s="13"/>
      <c r="I3" s="13"/>
      <c r="J3" s="13"/>
      <c r="K3" s="13"/>
      <c r="L3" s="68"/>
      <c r="M3" s="68"/>
      <c r="N3" s="60"/>
      <c r="O3" s="60"/>
    </row>
    <row r="4" spans="1:15" ht="12" customHeight="1">
      <c r="C4" s="59"/>
      <c r="D4" s="59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2" customHeight="1">
      <c r="C5" s="59"/>
      <c r="D5" s="59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2" customHeight="1">
      <c r="C6" s="71" t="s">
        <v>291</v>
      </c>
      <c r="D6" s="7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2" customHeight="1">
      <c r="C7" s="72" t="s">
        <v>30</v>
      </c>
      <c r="D7" s="72"/>
      <c r="E7" s="231" t="s">
        <v>102</v>
      </c>
      <c r="F7" s="231"/>
      <c r="G7" s="231"/>
      <c r="H7" s="231"/>
      <c r="I7" s="231"/>
      <c r="J7" s="231"/>
      <c r="K7" s="231"/>
      <c r="L7" s="231"/>
      <c r="M7" s="231"/>
      <c r="N7" s="14"/>
      <c r="O7" s="14"/>
    </row>
    <row r="8" spans="1:15" ht="12" customHeight="1">
      <c r="C8" s="73"/>
      <c r="D8" s="73"/>
      <c r="E8" s="14" t="s">
        <v>103</v>
      </c>
      <c r="F8" s="74"/>
      <c r="G8" s="14" t="s">
        <v>104</v>
      </c>
      <c r="H8" s="74"/>
      <c r="I8" s="14" t="s">
        <v>105</v>
      </c>
      <c r="J8" s="14"/>
      <c r="K8" s="14"/>
      <c r="L8" s="14" t="s">
        <v>30</v>
      </c>
      <c r="M8" s="74" t="s">
        <v>106</v>
      </c>
      <c r="N8" s="74"/>
      <c r="O8" s="74"/>
    </row>
    <row r="9" spans="1:15" ht="12" customHeight="1">
      <c r="C9" s="73"/>
      <c r="D9" s="73"/>
      <c r="E9" s="74" t="s">
        <v>107</v>
      </c>
      <c r="F9" s="74"/>
      <c r="G9" s="14" t="s">
        <v>108</v>
      </c>
      <c r="H9" s="74"/>
      <c r="I9" s="14" t="s">
        <v>109</v>
      </c>
      <c r="J9" s="14"/>
      <c r="K9" s="14" t="s">
        <v>110</v>
      </c>
      <c r="L9" s="14" t="s">
        <v>30</v>
      </c>
      <c r="M9" s="74" t="s">
        <v>111</v>
      </c>
      <c r="N9" s="74"/>
      <c r="O9" s="74" t="s">
        <v>112</v>
      </c>
    </row>
    <row r="10" spans="1:15" ht="12" customHeight="1">
      <c r="C10" s="69" t="s">
        <v>113</v>
      </c>
      <c r="D10" s="73"/>
      <c r="E10" s="75" t="s">
        <v>114</v>
      </c>
      <c r="F10" s="76"/>
      <c r="G10" s="75" t="s">
        <v>114</v>
      </c>
      <c r="H10" s="76"/>
      <c r="I10" s="75" t="s">
        <v>107</v>
      </c>
      <c r="J10" s="76"/>
      <c r="K10" s="16" t="s">
        <v>115</v>
      </c>
      <c r="L10" s="76" t="s">
        <v>30</v>
      </c>
      <c r="M10" s="75" t="s">
        <v>116</v>
      </c>
      <c r="N10" s="76"/>
      <c r="O10" s="75" t="s">
        <v>117</v>
      </c>
    </row>
    <row r="11" spans="1:15" ht="12" customHeight="1">
      <c r="C11" s="53" t="s">
        <v>292</v>
      </c>
      <c r="D11" s="59"/>
      <c r="E11" s="80">
        <v>154.19999999999999</v>
      </c>
      <c r="F11" s="77">
        <v>0</v>
      </c>
      <c r="G11" s="80">
        <v>0</v>
      </c>
      <c r="H11" s="77"/>
      <c r="I11" s="80">
        <v>929.1</v>
      </c>
      <c r="J11" s="78">
        <v>0</v>
      </c>
      <c r="K11" s="80">
        <f>-675.6</f>
        <v>-675.6</v>
      </c>
      <c r="L11" s="78">
        <v>0</v>
      </c>
      <c r="M11" s="80">
        <v>-11.3</v>
      </c>
      <c r="N11" s="77"/>
      <c r="O11" s="80">
        <f>SUM(E11:M11)</f>
        <v>396.39999999999992</v>
      </c>
    </row>
    <row r="12" spans="1:15" ht="12" customHeight="1">
      <c r="C12" s="50" t="s">
        <v>44</v>
      </c>
      <c r="E12" s="79">
        <v>0</v>
      </c>
      <c r="F12" s="79"/>
      <c r="G12" s="79">
        <v>0</v>
      </c>
      <c r="H12" s="79"/>
      <c r="I12" s="79">
        <v>0</v>
      </c>
      <c r="J12" s="79"/>
      <c r="K12" s="79">
        <v>-179.4</v>
      </c>
      <c r="L12" s="79"/>
      <c r="M12" s="79">
        <v>0</v>
      </c>
      <c r="N12" s="79"/>
      <c r="O12" s="79">
        <f>SUM(E12:M12)</f>
        <v>-179.4</v>
      </c>
    </row>
    <row r="13" spans="1:15" ht="12" customHeight="1">
      <c r="C13" s="50" t="s">
        <v>45</v>
      </c>
      <c r="E13" s="79">
        <v>0</v>
      </c>
      <c r="F13" s="79"/>
      <c r="G13" s="79">
        <v>0</v>
      </c>
      <c r="H13" s="79"/>
      <c r="I13" s="79">
        <v>0</v>
      </c>
      <c r="J13" s="79"/>
      <c r="K13" s="79">
        <v>14.8</v>
      </c>
      <c r="L13" s="79"/>
      <c r="M13" s="79">
        <v>4.5999999999999996</v>
      </c>
      <c r="N13" s="79"/>
      <c r="O13" s="79">
        <f>SUM(E13:M13)</f>
        <v>19.399999999999999</v>
      </c>
    </row>
    <row r="14" spans="1:15" ht="12" customHeight="1">
      <c r="C14" s="50" t="s">
        <v>118</v>
      </c>
      <c r="E14" s="79">
        <v>4.7</v>
      </c>
      <c r="F14" s="79"/>
      <c r="G14" s="79">
        <v>0</v>
      </c>
      <c r="H14" s="79"/>
      <c r="I14" s="79">
        <v>1.7</v>
      </c>
      <c r="J14" s="79"/>
      <c r="K14" s="79">
        <v>0</v>
      </c>
      <c r="L14" s="79"/>
      <c r="M14" s="79">
        <v>0</v>
      </c>
      <c r="N14" s="79"/>
      <c r="O14" s="79">
        <f>SUM(E14:M14)</f>
        <v>6.4</v>
      </c>
    </row>
    <row r="15" spans="1:15" ht="12" customHeight="1">
      <c r="C15" s="50" t="s">
        <v>46</v>
      </c>
      <c r="E15" s="79">
        <v>0</v>
      </c>
      <c r="F15" s="79"/>
      <c r="G15" s="79">
        <v>0</v>
      </c>
      <c r="H15" s="79"/>
      <c r="I15" s="79">
        <v>2.2999999999999998</v>
      </c>
      <c r="J15" s="79" t="s">
        <v>30</v>
      </c>
      <c r="K15" s="79">
        <v>0</v>
      </c>
      <c r="L15" s="79"/>
      <c r="M15" s="79">
        <v>0</v>
      </c>
      <c r="N15" s="79"/>
      <c r="O15" s="79">
        <f>SUM(E15:M15)</f>
        <v>2.2999999999999998</v>
      </c>
    </row>
    <row r="16" spans="1:15" ht="12" customHeight="1">
      <c r="C16" s="53" t="s">
        <v>293</v>
      </c>
      <c r="D16" s="59"/>
      <c r="E16" s="80">
        <f>SUM(E11:E15)</f>
        <v>158.89999999999998</v>
      </c>
      <c r="F16" s="80"/>
      <c r="G16" s="80">
        <f>SUM(G11:G15)</f>
        <v>0</v>
      </c>
      <c r="H16" s="80"/>
      <c r="I16" s="80">
        <f>SUM(I11:I15)</f>
        <v>933.1</v>
      </c>
      <c r="J16" s="80"/>
      <c r="K16" s="80">
        <f>SUM(K11:K15)</f>
        <v>-840.2</v>
      </c>
      <c r="L16" s="80"/>
      <c r="M16" s="80">
        <f>SUM(M11:M15)</f>
        <v>-6.7000000000000011</v>
      </c>
      <c r="N16" s="80"/>
      <c r="O16" s="80">
        <f>SUM(O11:O15)</f>
        <v>245.09999999999994</v>
      </c>
    </row>
    <row r="17" spans="3:15" ht="12" customHeight="1">
      <c r="C17" s="50" t="s">
        <v>44</v>
      </c>
      <c r="D17" s="67"/>
      <c r="E17" s="79">
        <v>0</v>
      </c>
      <c r="F17" s="79"/>
      <c r="G17" s="79">
        <v>0</v>
      </c>
      <c r="H17" s="79"/>
      <c r="I17" s="79">
        <v>0</v>
      </c>
      <c r="J17" s="79"/>
      <c r="K17" s="79">
        <v>-32.799999999999997</v>
      </c>
      <c r="L17" s="79"/>
      <c r="M17" s="79">
        <v>0</v>
      </c>
      <c r="N17" s="79"/>
      <c r="O17" s="79">
        <f t="shared" ref="O17:O23" si="0">SUM(E17:M17)</f>
        <v>-32.799999999999997</v>
      </c>
    </row>
    <row r="18" spans="3:15" ht="12" customHeight="1">
      <c r="C18" s="50" t="s">
        <v>45</v>
      </c>
      <c r="D18" s="67"/>
      <c r="E18" s="79">
        <v>0</v>
      </c>
      <c r="F18" s="79"/>
      <c r="G18" s="79">
        <v>0</v>
      </c>
      <c r="H18" s="79"/>
      <c r="I18" s="79">
        <v>0</v>
      </c>
      <c r="J18" s="79"/>
      <c r="K18" s="79">
        <v>38.400000000000006</v>
      </c>
      <c r="L18" s="79"/>
      <c r="M18" s="79">
        <v>2.6</v>
      </c>
      <c r="N18" s="79"/>
      <c r="O18" s="79">
        <f t="shared" si="0"/>
        <v>41.000000000000007</v>
      </c>
    </row>
    <row r="19" spans="3:15">
      <c r="C19" s="50" t="s">
        <v>118</v>
      </c>
      <c r="D19" s="67"/>
      <c r="E19" s="79">
        <v>7.74</v>
      </c>
      <c r="F19" s="79"/>
      <c r="G19" s="79">
        <v>0</v>
      </c>
      <c r="H19" s="79"/>
      <c r="I19" s="79">
        <v>7.04</v>
      </c>
      <c r="J19" s="79"/>
      <c r="K19" s="79">
        <v>0</v>
      </c>
      <c r="L19" s="79"/>
      <c r="M19" s="79">
        <v>0</v>
      </c>
      <c r="N19" s="79"/>
      <c r="O19" s="79">
        <f t="shared" si="0"/>
        <v>14.780000000000001</v>
      </c>
    </row>
    <row r="20" spans="3:15" ht="14.25" customHeight="1">
      <c r="C20" s="50" t="s">
        <v>46</v>
      </c>
      <c r="D20" s="67"/>
      <c r="E20" s="79">
        <v>0</v>
      </c>
      <c r="F20" s="79"/>
      <c r="G20" s="79">
        <v>0</v>
      </c>
      <c r="H20" s="79"/>
      <c r="I20" s="79">
        <v>1.2</v>
      </c>
      <c r="J20" s="79"/>
      <c r="K20" s="142">
        <v>0</v>
      </c>
      <c r="L20" s="79"/>
      <c r="M20" s="79">
        <v>0</v>
      </c>
      <c r="N20" s="79"/>
      <c r="O20" s="79">
        <f t="shared" si="0"/>
        <v>1.2</v>
      </c>
    </row>
    <row r="21" spans="3:15" ht="14.25" customHeight="1">
      <c r="C21" s="50" t="s">
        <v>119</v>
      </c>
      <c r="D21" s="67"/>
      <c r="E21" s="79">
        <v>146.60000000000002</v>
      </c>
      <c r="F21" s="79"/>
      <c r="G21" s="79">
        <v>0</v>
      </c>
      <c r="H21" s="79"/>
      <c r="I21" s="79">
        <v>94.800000000000011</v>
      </c>
      <c r="J21" s="79"/>
      <c r="K21" s="142">
        <v>0</v>
      </c>
      <c r="L21" s="79"/>
      <c r="M21" s="79">
        <v>0</v>
      </c>
      <c r="N21" s="79"/>
      <c r="O21" s="79">
        <f t="shared" si="0"/>
        <v>241.40000000000003</v>
      </c>
    </row>
    <row r="22" spans="3:15" ht="14.25" customHeight="1">
      <c r="C22" s="50" t="s">
        <v>120</v>
      </c>
      <c r="D22" s="67"/>
      <c r="E22" s="79">
        <v>0</v>
      </c>
      <c r="F22" s="79"/>
      <c r="G22" s="79">
        <v>-0.2</v>
      </c>
      <c r="H22" s="79"/>
      <c r="I22" s="79">
        <v>-0.2</v>
      </c>
      <c r="J22" s="79"/>
      <c r="K22" s="79">
        <v>0</v>
      </c>
      <c r="L22" s="79"/>
      <c r="M22" s="79">
        <v>0</v>
      </c>
      <c r="N22" s="79"/>
      <c r="O22" s="79">
        <f>SUM(E22:M22)</f>
        <v>-0.4</v>
      </c>
    </row>
    <row r="23" spans="3:15" ht="14.25" customHeight="1">
      <c r="C23" s="50" t="s">
        <v>121</v>
      </c>
      <c r="D23" s="67"/>
      <c r="E23" s="79">
        <v>0</v>
      </c>
      <c r="F23" s="79"/>
      <c r="G23" s="79">
        <v>0.1</v>
      </c>
      <c r="H23" s="79"/>
      <c r="I23" s="79">
        <v>-0.1</v>
      </c>
      <c r="J23" s="79"/>
      <c r="K23" s="79">
        <v>0</v>
      </c>
      <c r="L23" s="79"/>
      <c r="M23" s="79">
        <v>0</v>
      </c>
      <c r="N23" s="79"/>
      <c r="O23" s="79">
        <f t="shared" si="0"/>
        <v>0</v>
      </c>
    </row>
    <row r="24" spans="3:15" ht="12" customHeight="1">
      <c r="C24" s="53" t="s">
        <v>294</v>
      </c>
      <c r="E24" s="80">
        <f>SUM(E16:E23)</f>
        <v>313.24</v>
      </c>
      <c r="F24" s="80"/>
      <c r="G24" s="80">
        <f>SUM(G16:G23)</f>
        <v>-0.1</v>
      </c>
      <c r="H24" s="80"/>
      <c r="I24" s="80">
        <f>SUM(I16:I23)</f>
        <v>1035.8400000000001</v>
      </c>
      <c r="J24" s="80"/>
      <c r="K24" s="80">
        <f>SUM(K16:K23)</f>
        <v>-834.6</v>
      </c>
      <c r="L24" s="80"/>
      <c r="M24" s="80">
        <f>SUM(M16:M23)</f>
        <v>-4.1000000000000014</v>
      </c>
      <c r="N24" s="80"/>
      <c r="O24" s="80">
        <f>SUM(O16:O23)</f>
        <v>510.28</v>
      </c>
    </row>
    <row r="25" spans="3:15" ht="12" customHeight="1">
      <c r="C25" s="50"/>
    </row>
  </sheetData>
  <mergeCells count="2">
    <mergeCell ref="C2:O2"/>
    <mergeCell ref="E7:M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P38"/>
  <sheetViews>
    <sheetView showGridLines="0" zoomScaleNormal="100" workbookViewId="0">
      <selection activeCell="C2" sqref="C2:K2"/>
    </sheetView>
  </sheetViews>
  <sheetFormatPr defaultRowHeight="15"/>
  <cols>
    <col min="3" max="3" width="81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2" bestFit="1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1:16" ht="12" customHeight="1">
      <c r="A1" s="125"/>
    </row>
    <row r="2" spans="1:16" ht="18.75" customHeight="1">
      <c r="A2" s="125"/>
      <c r="C2" s="229" t="s">
        <v>122</v>
      </c>
      <c r="D2" s="229"/>
      <c r="E2" s="229"/>
      <c r="F2" s="229"/>
      <c r="G2" s="229"/>
      <c r="H2" s="229"/>
      <c r="I2" s="229"/>
      <c r="J2" s="229"/>
      <c r="K2" s="229"/>
    </row>
    <row r="3" spans="1:16" ht="12" customHeight="1" thickBot="1">
      <c r="C3" s="11"/>
      <c r="D3" s="11"/>
      <c r="E3" s="11"/>
      <c r="F3" s="11"/>
      <c r="G3" s="11"/>
      <c r="H3" s="11"/>
      <c r="I3" s="11"/>
      <c r="J3" s="11"/>
      <c r="K3" s="11"/>
    </row>
    <row r="4" spans="1:16" ht="12" customHeight="1">
      <c r="C4" s="14"/>
      <c r="D4" s="14"/>
      <c r="E4" s="232" t="s">
        <v>1</v>
      </c>
      <c r="F4" s="232"/>
      <c r="G4" s="232"/>
      <c r="H4" s="14"/>
      <c r="I4" s="14"/>
      <c r="J4" s="14" t="s">
        <v>48</v>
      </c>
      <c r="K4" s="14"/>
    </row>
    <row r="5" spans="1:16" ht="12" customHeight="1">
      <c r="C5" s="14"/>
      <c r="D5" s="15"/>
      <c r="E5" s="228" t="s">
        <v>49</v>
      </c>
      <c r="F5" s="228"/>
      <c r="G5" s="228"/>
      <c r="H5" s="15"/>
      <c r="I5" s="16"/>
      <c r="J5" s="16" t="s">
        <v>49</v>
      </c>
      <c r="K5" s="16"/>
    </row>
    <row r="6" spans="1:16" ht="12" customHeight="1">
      <c r="C6" s="164" t="s">
        <v>50</v>
      </c>
      <c r="D6" s="17"/>
      <c r="E6" s="190">
        <v>2022</v>
      </c>
      <c r="F6" s="190"/>
      <c r="G6" s="190">
        <v>2021</v>
      </c>
      <c r="H6" s="191"/>
      <c r="I6" s="190">
        <v>2022</v>
      </c>
      <c r="J6" s="190"/>
      <c r="K6" s="190">
        <v>2021</v>
      </c>
    </row>
    <row r="7" spans="1:16" ht="12" customHeight="1">
      <c r="C7" s="122" t="s">
        <v>123</v>
      </c>
      <c r="E7" s="79">
        <v>2.1311172499999786</v>
      </c>
      <c r="F7" s="79"/>
      <c r="G7" s="79">
        <v>-45.025219909999976</v>
      </c>
      <c r="H7" s="79"/>
      <c r="I7" s="79">
        <v>-6.7043735600000876</v>
      </c>
      <c r="J7" s="79"/>
      <c r="K7" s="79">
        <v>-163.78398647000003</v>
      </c>
      <c r="N7" s="159"/>
      <c r="P7" s="155"/>
    </row>
    <row r="8" spans="1:16" ht="12" customHeight="1">
      <c r="C8" s="123" t="s">
        <v>124</v>
      </c>
      <c r="E8" s="79">
        <v>82.4</v>
      </c>
      <c r="F8" s="79"/>
      <c r="G8" s="79">
        <v>151.1</v>
      </c>
      <c r="H8" s="79"/>
      <c r="I8" s="79">
        <v>354.20000000000005</v>
      </c>
      <c r="J8" s="79"/>
      <c r="K8" s="79">
        <v>494.5</v>
      </c>
      <c r="N8" s="159"/>
      <c r="P8" s="155"/>
    </row>
    <row r="9" spans="1:16" ht="12" customHeight="1">
      <c r="C9" s="123" t="s">
        <v>125</v>
      </c>
      <c r="E9" s="79">
        <v>6.5</v>
      </c>
      <c r="F9" s="79"/>
      <c r="G9" s="79">
        <v>-2.4</v>
      </c>
      <c r="H9" s="79"/>
      <c r="I9" s="79">
        <v>4.9000000000000004</v>
      </c>
      <c r="J9" s="79"/>
      <c r="K9" s="79">
        <v>-1.0999999999999999</v>
      </c>
      <c r="N9" s="159"/>
      <c r="P9" s="155"/>
    </row>
    <row r="10" spans="1:16" ht="12" customHeight="1">
      <c r="C10" s="123" t="s">
        <v>63</v>
      </c>
      <c r="E10" s="79">
        <v>28.9</v>
      </c>
      <c r="F10" s="79"/>
      <c r="G10" s="79">
        <v>25.4</v>
      </c>
      <c r="H10" s="79"/>
      <c r="I10" s="79">
        <v>110.30000000000001</v>
      </c>
      <c r="J10" s="79"/>
      <c r="K10" s="79">
        <v>99.4</v>
      </c>
      <c r="N10" s="159"/>
      <c r="P10" s="155"/>
    </row>
    <row r="11" spans="1:16" ht="12" customHeight="1">
      <c r="C11" s="123" t="s">
        <v>126</v>
      </c>
      <c r="E11" s="79">
        <v>0</v>
      </c>
      <c r="F11" s="79"/>
      <c r="G11" s="79">
        <v>0.1</v>
      </c>
      <c r="H11" s="79"/>
      <c r="I11" s="79">
        <v>-1</v>
      </c>
      <c r="J11" s="79"/>
      <c r="K11" s="79">
        <v>-0.29999999999999993</v>
      </c>
      <c r="N11" s="159"/>
      <c r="P11" s="155"/>
    </row>
    <row r="12" spans="1:16" ht="12" customHeight="1">
      <c r="C12" s="123" t="s">
        <v>127</v>
      </c>
      <c r="E12" s="79">
        <v>-4.2</v>
      </c>
      <c r="F12" s="79"/>
      <c r="G12" s="79">
        <v>-2.5</v>
      </c>
      <c r="H12" s="79"/>
      <c r="I12" s="79">
        <v>-22.5</v>
      </c>
      <c r="J12" s="79"/>
      <c r="K12" s="79">
        <v>-11.7</v>
      </c>
      <c r="N12" s="159"/>
      <c r="P12" s="155"/>
    </row>
    <row r="13" spans="1:16" ht="12" customHeight="1">
      <c r="C13" s="123" t="s">
        <v>128</v>
      </c>
      <c r="E13" s="79">
        <v>3.6</v>
      </c>
      <c r="F13" s="79"/>
      <c r="G13" s="79">
        <v>-4.4000000000000004</v>
      </c>
      <c r="H13" s="79"/>
      <c r="I13" s="79">
        <v>6.6</v>
      </c>
      <c r="J13" s="79"/>
      <c r="K13" s="79">
        <v>-0.80000000000000027</v>
      </c>
      <c r="N13" s="159"/>
      <c r="P13" s="155"/>
    </row>
    <row r="14" spans="1:16" ht="12" customHeight="1">
      <c r="C14" s="123" t="s">
        <v>129</v>
      </c>
      <c r="E14" s="79">
        <v>-101.3</v>
      </c>
      <c r="F14" s="79"/>
      <c r="G14" s="79">
        <v>-89.3</v>
      </c>
      <c r="H14" s="79"/>
      <c r="I14" s="79">
        <v>-124.70000000000002</v>
      </c>
      <c r="J14" s="79"/>
      <c r="K14" s="79">
        <v>-32.799999999999997</v>
      </c>
      <c r="N14" s="159"/>
      <c r="P14" s="155"/>
    </row>
    <row r="15" spans="1:16" ht="12" customHeight="1">
      <c r="C15" s="123" t="s">
        <v>130</v>
      </c>
      <c r="E15" s="79">
        <v>45.6</v>
      </c>
      <c r="F15" s="79"/>
      <c r="G15" s="79">
        <v>-8.3000000000000007</v>
      </c>
      <c r="H15" s="79"/>
      <c r="I15" s="79">
        <v>31</v>
      </c>
      <c r="J15" s="79"/>
      <c r="K15" s="79">
        <v>-65.2</v>
      </c>
      <c r="N15" s="159"/>
      <c r="P15" s="155"/>
    </row>
    <row r="16" spans="1:16" ht="12" customHeight="1">
      <c r="C16" s="123" t="s">
        <v>131</v>
      </c>
      <c r="E16" s="79">
        <v>7.1</v>
      </c>
      <c r="F16" s="79"/>
      <c r="G16" s="79">
        <v>12.2</v>
      </c>
      <c r="H16" s="79"/>
      <c r="I16" s="79">
        <v>1.1999999999999993</v>
      </c>
      <c r="J16" s="79"/>
      <c r="K16" s="79">
        <v>15.2</v>
      </c>
      <c r="N16" s="159"/>
      <c r="P16" s="155"/>
    </row>
    <row r="17" spans="3:16" ht="12" customHeight="1">
      <c r="C17" s="123" t="s">
        <v>132</v>
      </c>
      <c r="E17" s="79">
        <v>16.899999999999999</v>
      </c>
      <c r="F17" s="79"/>
      <c r="G17" s="79">
        <v>4.5</v>
      </c>
      <c r="H17" s="79"/>
      <c r="I17" s="79">
        <v>29.1</v>
      </c>
      <c r="J17" s="79"/>
      <c r="K17" s="79">
        <v>-5.5</v>
      </c>
      <c r="N17" s="159"/>
      <c r="P17" s="155"/>
    </row>
    <row r="18" spans="3:16" ht="12" customHeight="1">
      <c r="C18" s="123" t="s">
        <v>133</v>
      </c>
      <c r="E18" s="79">
        <v>-1.2</v>
      </c>
      <c r="F18" s="79"/>
      <c r="G18" s="79">
        <v>0.6</v>
      </c>
      <c r="H18" s="79"/>
      <c r="I18" s="79">
        <v>-11.1</v>
      </c>
      <c r="J18" s="79"/>
      <c r="K18" s="79">
        <v>-1.2999999999999998</v>
      </c>
      <c r="N18" s="159"/>
      <c r="P18" s="155"/>
    </row>
    <row r="19" spans="3:16" ht="12" customHeight="1">
      <c r="C19" s="124" t="s">
        <v>134</v>
      </c>
      <c r="E19" s="80">
        <f>ROUND(SUM(E7:E18),1)</f>
        <v>86.4</v>
      </c>
      <c r="F19" s="79"/>
      <c r="G19" s="80">
        <f>ROUND(SUM(G7:G18),1)</f>
        <v>42</v>
      </c>
      <c r="H19" s="79"/>
      <c r="I19" s="80">
        <f>ROUND(SUM(I7:I18),1)</f>
        <v>371.3</v>
      </c>
      <c r="J19" s="79"/>
      <c r="K19" s="80">
        <f>ROUND(SUM(K7:K18),1)</f>
        <v>326.60000000000002</v>
      </c>
      <c r="N19" s="159"/>
      <c r="P19" s="155"/>
    </row>
    <row r="20" spans="3:16" ht="12" customHeight="1">
      <c r="C20" s="123" t="s">
        <v>135</v>
      </c>
      <c r="E20" s="79">
        <v>-25</v>
      </c>
      <c r="F20" s="79"/>
      <c r="G20" s="79">
        <v>-23.3</v>
      </c>
      <c r="H20" s="79"/>
      <c r="I20" s="79">
        <v>-106.4</v>
      </c>
      <c r="J20" s="79"/>
      <c r="K20" s="79">
        <v>-127.3</v>
      </c>
      <c r="N20" s="159"/>
      <c r="P20" s="155"/>
    </row>
    <row r="21" spans="3:16" ht="12" customHeight="1">
      <c r="C21" s="123" t="s">
        <v>13</v>
      </c>
      <c r="E21" s="79">
        <v>-8.6</v>
      </c>
      <c r="F21" s="79"/>
      <c r="G21" s="79">
        <v>-9</v>
      </c>
      <c r="H21" s="79"/>
      <c r="I21" s="79">
        <v>-48.6</v>
      </c>
      <c r="J21" s="79"/>
      <c r="K21" s="79">
        <v>-35.400000000000006</v>
      </c>
      <c r="N21" s="159"/>
      <c r="P21" s="155"/>
    </row>
    <row r="22" spans="3:16" ht="12" customHeight="1">
      <c r="C22" s="123" t="s">
        <v>136</v>
      </c>
      <c r="E22" s="79">
        <v>-2.1</v>
      </c>
      <c r="F22" s="79"/>
      <c r="G22" s="79">
        <v>-2.7</v>
      </c>
      <c r="H22" s="79"/>
      <c r="I22" s="79">
        <v>-9.8000000000000007</v>
      </c>
      <c r="J22" s="79"/>
      <c r="K22" s="79">
        <v>-10.199999999999999</v>
      </c>
      <c r="N22" s="159"/>
      <c r="P22" s="155"/>
    </row>
    <row r="23" spans="3:16" ht="12" customHeight="1">
      <c r="C23" s="123" t="s">
        <v>137</v>
      </c>
      <c r="E23" s="79">
        <v>1.8</v>
      </c>
      <c r="F23" s="79"/>
      <c r="G23" s="79">
        <v>0</v>
      </c>
      <c r="H23" s="79"/>
      <c r="I23" s="79">
        <v>1.8</v>
      </c>
      <c r="J23" s="79"/>
      <c r="K23" s="79">
        <v>0</v>
      </c>
      <c r="N23" s="159"/>
      <c r="P23" s="155"/>
    </row>
    <row r="24" spans="3:16" ht="12" customHeight="1">
      <c r="C24" s="50" t="s">
        <v>138</v>
      </c>
      <c r="E24" s="79">
        <v>-0.1</v>
      </c>
      <c r="F24" s="79"/>
      <c r="G24" s="79">
        <v>0.3</v>
      </c>
      <c r="H24" s="79"/>
      <c r="I24" s="79">
        <v>1.2</v>
      </c>
      <c r="J24" s="79"/>
      <c r="K24" s="79">
        <v>1</v>
      </c>
      <c r="N24" s="159"/>
      <c r="P24" s="155"/>
    </row>
    <row r="25" spans="3:16" ht="12" customHeight="1">
      <c r="C25" s="124" t="s">
        <v>139</v>
      </c>
      <c r="E25" s="80">
        <f>ROUND(SUM(E20:E24),1)</f>
        <v>-34</v>
      </c>
      <c r="F25" s="79"/>
      <c r="G25" s="80">
        <f>ROUND(SUM(G20:G24),1)</f>
        <v>-34.700000000000003</v>
      </c>
      <c r="H25" s="79"/>
      <c r="I25" s="80">
        <f>ROUND(SUM(I20:I24),1)</f>
        <v>-161.80000000000001</v>
      </c>
      <c r="J25" s="79"/>
      <c r="K25" s="80">
        <f>ROUND(SUM(K20:K24),1)</f>
        <v>-171.9</v>
      </c>
      <c r="N25" s="159"/>
      <c r="P25" s="155"/>
    </row>
    <row r="26" spans="3:16" ht="12" customHeight="1">
      <c r="C26" s="123" t="s">
        <v>140</v>
      </c>
      <c r="E26" s="79">
        <v>47.1</v>
      </c>
      <c r="F26" s="79"/>
      <c r="G26" s="79">
        <v>-0.1</v>
      </c>
      <c r="H26" s="79"/>
      <c r="I26" s="79">
        <v>47.1</v>
      </c>
      <c r="J26" s="79"/>
      <c r="K26" s="79">
        <v>-19.5</v>
      </c>
      <c r="L26" s="9"/>
      <c r="N26" s="159"/>
      <c r="P26" s="155"/>
    </row>
    <row r="27" spans="3:16" ht="12" customHeight="1">
      <c r="C27" s="123" t="s">
        <v>141</v>
      </c>
      <c r="E27" s="79">
        <v>-24</v>
      </c>
      <c r="F27" s="79"/>
      <c r="G27" s="79">
        <v>-20.2</v>
      </c>
      <c r="H27" s="79"/>
      <c r="I27" s="79">
        <v>-90.5</v>
      </c>
      <c r="J27" s="79"/>
      <c r="K27" s="79">
        <v>-80.84</v>
      </c>
      <c r="L27" s="9"/>
      <c r="N27" s="159"/>
      <c r="P27" s="155"/>
    </row>
    <row r="28" spans="3:16" ht="12" customHeight="1">
      <c r="C28" s="123" t="s">
        <v>142</v>
      </c>
      <c r="E28" s="79">
        <v>-26.3</v>
      </c>
      <c r="F28" s="79"/>
      <c r="G28" s="79">
        <v>0</v>
      </c>
      <c r="H28" s="79"/>
      <c r="I28" s="79">
        <v>-170.10000000000002</v>
      </c>
      <c r="J28" s="79"/>
      <c r="K28" s="79">
        <v>0</v>
      </c>
      <c r="L28" s="9"/>
      <c r="N28" s="159"/>
      <c r="P28" s="155"/>
    </row>
    <row r="29" spans="3:16" ht="12" customHeight="1">
      <c r="C29" s="123" t="s">
        <v>143</v>
      </c>
      <c r="E29" s="79">
        <v>144.69999999999999</v>
      </c>
      <c r="F29" s="79"/>
      <c r="G29" s="79">
        <v>0</v>
      </c>
      <c r="H29" s="79"/>
      <c r="I29" s="79">
        <v>241.39999999999998</v>
      </c>
      <c r="J29" s="79"/>
      <c r="K29" s="79">
        <v>0</v>
      </c>
      <c r="L29" s="9"/>
      <c r="N29" s="159"/>
      <c r="P29" s="155"/>
    </row>
    <row r="30" spans="3:16" ht="12" customHeight="1">
      <c r="C30" s="178" t="s">
        <v>144</v>
      </c>
      <c r="E30" s="79"/>
      <c r="F30" s="79"/>
      <c r="G30" s="79">
        <v>0</v>
      </c>
      <c r="H30" s="79"/>
      <c r="I30" s="79">
        <v>-0.4</v>
      </c>
      <c r="K30" s="79">
        <v>0</v>
      </c>
      <c r="L30" s="9"/>
      <c r="N30" s="159"/>
      <c r="P30" s="155"/>
    </row>
    <row r="31" spans="3:16" ht="12" customHeight="1">
      <c r="C31" s="123" t="s">
        <v>145</v>
      </c>
      <c r="E31" s="79">
        <v>-8.9</v>
      </c>
      <c r="F31" s="79"/>
      <c r="G31" s="79">
        <v>-10.7</v>
      </c>
      <c r="H31" s="79"/>
      <c r="I31" s="79">
        <v>-36.1</v>
      </c>
      <c r="J31" s="79"/>
      <c r="K31" s="79">
        <v>-40.339999999999996</v>
      </c>
      <c r="L31" s="9"/>
      <c r="N31" s="159"/>
      <c r="P31" s="155"/>
    </row>
    <row r="32" spans="3:16" ht="12" customHeight="1">
      <c r="C32" s="123" t="s">
        <v>146</v>
      </c>
      <c r="E32" s="79">
        <v>-1.4</v>
      </c>
      <c r="F32" s="79"/>
      <c r="G32" s="79">
        <v>-1.9</v>
      </c>
      <c r="H32" s="79"/>
      <c r="I32" s="79">
        <v>-6.4</v>
      </c>
      <c r="J32" s="79"/>
      <c r="K32" s="79">
        <v>-8.8999999999999986</v>
      </c>
      <c r="L32" s="9"/>
      <c r="N32" s="159"/>
      <c r="P32" s="155"/>
    </row>
    <row r="33" spans="3:16" ht="12" customHeight="1">
      <c r="C33" s="178" t="s">
        <v>147</v>
      </c>
      <c r="E33" s="79">
        <v>1.1000000000000001</v>
      </c>
      <c r="F33" s="79"/>
      <c r="G33" s="79">
        <v>2.6</v>
      </c>
      <c r="H33" s="79"/>
      <c r="I33" s="79">
        <v>-0.69999999999999973</v>
      </c>
      <c r="J33" s="79"/>
      <c r="K33" s="79">
        <v>8.1</v>
      </c>
      <c r="L33" s="9"/>
      <c r="N33" s="159"/>
      <c r="P33" s="155"/>
    </row>
    <row r="34" spans="3:16" ht="12" customHeight="1">
      <c r="C34" s="124" t="s">
        <v>148</v>
      </c>
      <c r="E34" s="80">
        <f>SUM(E26:E33)</f>
        <v>132.29999999999998</v>
      </c>
      <c r="F34" s="79"/>
      <c r="G34" s="80">
        <v>-30.299999999999997</v>
      </c>
      <c r="H34" s="79"/>
      <c r="I34" s="80">
        <f>SUM(I26:I33)</f>
        <v>-15.700000000000051</v>
      </c>
      <c r="J34" s="79"/>
      <c r="K34" s="80">
        <v>-141.42000000000002</v>
      </c>
      <c r="N34" s="159"/>
      <c r="P34" s="155"/>
    </row>
    <row r="35" spans="3:16" ht="12" customHeight="1">
      <c r="C35" s="123" t="s">
        <v>149</v>
      </c>
      <c r="E35" s="79">
        <f>+E19+E25+E34</f>
        <v>184.7</v>
      </c>
      <c r="F35" s="79"/>
      <c r="G35" s="79">
        <f>+G19+G25+G34</f>
        <v>-23</v>
      </c>
      <c r="H35" s="79"/>
      <c r="I35" s="79">
        <f>+I19+I25+I34</f>
        <v>193.79999999999995</v>
      </c>
      <c r="J35" s="79"/>
      <c r="K35" s="79">
        <f>+K19+K25+K34</f>
        <v>13.280000000000001</v>
      </c>
      <c r="N35" s="159"/>
      <c r="P35" s="155"/>
    </row>
    <row r="36" spans="3:16" ht="12" customHeight="1">
      <c r="C36" s="123" t="s">
        <v>150</v>
      </c>
      <c r="E36" s="79">
        <v>179.05210041279543</v>
      </c>
      <c r="F36" s="79"/>
      <c r="G36" s="79">
        <v>193</v>
      </c>
      <c r="H36" s="79"/>
      <c r="I36" s="79">
        <v>169.98759122279543</v>
      </c>
      <c r="J36" s="79"/>
      <c r="K36" s="79">
        <v>156.69157769279556</v>
      </c>
      <c r="N36" s="159"/>
      <c r="P36" s="155"/>
    </row>
    <row r="37" spans="3:16" ht="12" customHeight="1">
      <c r="C37" s="124" t="s">
        <v>151</v>
      </c>
      <c r="E37" s="80">
        <f>+E36+E35</f>
        <v>363.75210041279541</v>
      </c>
      <c r="F37" s="79"/>
      <c r="G37" s="80">
        <f>+G36+G35</f>
        <v>170</v>
      </c>
      <c r="H37" s="77"/>
      <c r="I37" s="80">
        <f>+I36+I35</f>
        <v>363.78759122279541</v>
      </c>
      <c r="J37" s="77"/>
      <c r="K37" s="80">
        <f>+K36+K35</f>
        <v>169.97157769279556</v>
      </c>
      <c r="N37" s="159"/>
      <c r="P37" s="155"/>
    </row>
    <row r="38" spans="3:16" ht="12" customHeight="1"/>
  </sheetData>
  <mergeCells count="3">
    <mergeCell ref="E4:G4"/>
    <mergeCell ref="E5:G5"/>
    <mergeCell ref="C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M63"/>
  <sheetViews>
    <sheetView showGridLines="0" zoomScaleNormal="100" workbookViewId="0">
      <selection activeCell="C2" sqref="C2"/>
    </sheetView>
  </sheetViews>
  <sheetFormatPr defaultColWidth="8.7109375" defaultRowHeight="12.75"/>
  <cols>
    <col min="1" max="2" width="8.7109375" style="4"/>
    <col min="3" max="3" width="70.7109375" style="4" customWidth="1"/>
    <col min="4" max="4" width="1.7109375" style="4" customWidth="1"/>
    <col min="5" max="5" width="10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7109375" style="4" customWidth="1"/>
    <col min="11" max="11" width="10.7109375" style="4" customWidth="1"/>
    <col min="12" max="12" width="1.7109375" style="4" customWidth="1"/>
    <col min="13" max="13" width="10.7109375" style="4" customWidth="1"/>
    <col min="14" max="16384" width="8.7109375" style="4"/>
  </cols>
  <sheetData>
    <row r="1" spans="1:13" ht="12" customHeight="1">
      <c r="A1" s="5"/>
    </row>
    <row r="2" spans="1:13" ht="12" customHeight="1" thickBot="1">
      <c r="C2" s="198" t="s">
        <v>152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" customHeight="1">
      <c r="C3" s="92"/>
      <c r="D3" s="92"/>
      <c r="E3" s="92"/>
      <c r="F3" s="92"/>
      <c r="G3" s="233" t="s">
        <v>1</v>
      </c>
      <c r="H3" s="233"/>
      <c r="I3" s="233"/>
      <c r="K3" s="233" t="s">
        <v>48</v>
      </c>
      <c r="L3" s="233"/>
      <c r="M3" s="233"/>
    </row>
    <row r="4" spans="1:13" ht="12" customHeight="1">
      <c r="C4" s="92"/>
      <c r="D4" s="92"/>
      <c r="E4" s="92"/>
      <c r="F4" s="92"/>
      <c r="G4" s="234" t="s">
        <v>49</v>
      </c>
      <c r="H4" s="234"/>
      <c r="I4" s="234"/>
      <c r="K4" s="234" t="s">
        <v>49</v>
      </c>
      <c r="L4" s="234"/>
      <c r="M4" s="234"/>
    </row>
    <row r="5" spans="1:13" ht="12" customHeight="1">
      <c r="C5" s="162" t="s">
        <v>153</v>
      </c>
      <c r="D5" s="109"/>
      <c r="E5" s="109"/>
      <c r="F5" s="92"/>
      <c r="G5" s="54">
        <v>2022</v>
      </c>
      <c r="H5" s="55"/>
      <c r="I5" s="56">
        <v>2021</v>
      </c>
      <c r="K5" s="47">
        <v>2022</v>
      </c>
      <c r="L5" s="47"/>
      <c r="M5" s="47">
        <v>2021</v>
      </c>
    </row>
    <row r="6" spans="1:13" ht="12" customHeight="1">
      <c r="C6" s="92" t="s">
        <v>30</v>
      </c>
      <c r="D6" s="50"/>
      <c r="E6" s="50"/>
      <c r="F6" s="50"/>
      <c r="G6" s="50"/>
      <c r="H6" s="86"/>
      <c r="I6" s="86"/>
      <c r="J6" s="86"/>
      <c r="K6" s="86"/>
      <c r="L6" s="86"/>
      <c r="M6" s="86"/>
    </row>
    <row r="7" spans="1:13" ht="12" customHeight="1">
      <c r="C7" s="59" t="s">
        <v>154</v>
      </c>
      <c r="D7" s="50"/>
      <c r="E7" s="50"/>
      <c r="F7" s="50"/>
      <c r="G7" s="50"/>
      <c r="H7" s="86"/>
      <c r="I7" s="86"/>
      <c r="J7" s="86"/>
      <c r="K7" s="86"/>
      <c r="L7" s="86"/>
      <c r="M7" s="86"/>
    </row>
    <row r="8" spans="1:13" ht="12" customHeight="1">
      <c r="C8" s="50" t="s">
        <v>155</v>
      </c>
      <c r="D8" s="50"/>
      <c r="E8" s="50"/>
      <c r="F8" s="50"/>
      <c r="G8" s="50">
        <v>250.7</v>
      </c>
      <c r="H8" s="86"/>
      <c r="I8" s="86">
        <v>174.3</v>
      </c>
      <c r="J8" s="86"/>
      <c r="K8" s="86">
        <v>817.19999999999993</v>
      </c>
      <c r="L8" s="86"/>
      <c r="M8" s="86">
        <v>589.99999999999989</v>
      </c>
    </row>
    <row r="9" spans="1:13" ht="12" customHeight="1">
      <c r="C9" s="50" t="s">
        <v>156</v>
      </c>
      <c r="D9" s="50"/>
      <c r="E9" s="50"/>
      <c r="F9" s="50"/>
      <c r="G9" s="50">
        <v>145.19999999999999</v>
      </c>
      <c r="H9" s="86"/>
      <c r="I9" s="86">
        <v>96.100000000000009</v>
      </c>
      <c r="J9" s="86"/>
      <c r="K9" s="86">
        <v>446.7</v>
      </c>
      <c r="L9" s="86"/>
      <c r="M9" s="86">
        <v>320.19999999999987</v>
      </c>
    </row>
    <row r="10" spans="1:13" ht="12" customHeight="1">
      <c r="C10" s="92"/>
      <c r="D10" s="50"/>
      <c r="E10" s="50"/>
      <c r="F10" s="50"/>
      <c r="G10" s="50"/>
      <c r="H10" s="86"/>
      <c r="I10" s="86"/>
      <c r="J10" s="86"/>
      <c r="K10" s="86"/>
      <c r="L10" s="86"/>
      <c r="M10" s="86"/>
    </row>
    <row r="11" spans="1:13" ht="12" customHeight="1">
      <c r="C11" s="59" t="s">
        <v>157</v>
      </c>
      <c r="E11" s="50"/>
      <c r="F11" s="50"/>
      <c r="G11" s="51"/>
      <c r="H11" s="51"/>
      <c r="I11" s="51"/>
      <c r="J11" s="51"/>
      <c r="K11" s="51"/>
      <c r="L11" s="51"/>
      <c r="M11" s="51"/>
    </row>
    <row r="12" spans="1:13" ht="12" customHeight="1">
      <c r="C12" s="50" t="s">
        <v>52</v>
      </c>
      <c r="E12" s="50"/>
      <c r="F12" s="50"/>
      <c r="G12" s="51">
        <v>216.7</v>
      </c>
      <c r="H12" s="51"/>
      <c r="I12" s="51">
        <v>210.40000000000003</v>
      </c>
      <c r="J12" s="51"/>
      <c r="K12" s="51">
        <v>825.0999999999998</v>
      </c>
      <c r="L12" s="51"/>
      <c r="M12" s="51">
        <v>703.8</v>
      </c>
    </row>
    <row r="13" spans="1:13" ht="12" customHeight="1">
      <c r="C13" s="50" t="s">
        <v>158</v>
      </c>
      <c r="E13" s="50"/>
      <c r="F13" s="50"/>
      <c r="G13" s="51">
        <v>111.19999999999997</v>
      </c>
      <c r="H13" s="51"/>
      <c r="I13" s="51">
        <v>132.20000000000002</v>
      </c>
      <c r="J13" s="51"/>
      <c r="K13" s="51">
        <v>454.59999999999985</v>
      </c>
      <c r="L13" s="51"/>
      <c r="M13" s="51">
        <v>433.99999999999994</v>
      </c>
    </row>
    <row r="14" spans="1:13" ht="12" customHeight="1">
      <c r="C14" s="50" t="s">
        <v>159</v>
      </c>
      <c r="E14" s="50"/>
      <c r="F14" s="50"/>
      <c r="G14" s="51">
        <v>45.9</v>
      </c>
      <c r="H14" s="51"/>
      <c r="I14" s="51">
        <v>9.6999999999999993</v>
      </c>
      <c r="J14" s="51"/>
      <c r="K14" s="51">
        <v>117</v>
      </c>
      <c r="L14" s="51"/>
      <c r="M14" s="51">
        <v>-32</v>
      </c>
    </row>
    <row r="15" spans="1:13" ht="12" customHeight="1">
      <c r="C15" s="50" t="s">
        <v>160</v>
      </c>
      <c r="E15" s="50"/>
      <c r="F15" s="50"/>
      <c r="G15" s="51">
        <v>-31.2</v>
      </c>
      <c r="H15" s="51"/>
      <c r="I15" s="51">
        <v>-18.5</v>
      </c>
      <c r="J15" s="51"/>
      <c r="K15" s="51">
        <v>-112.7</v>
      </c>
      <c r="L15" s="51"/>
      <c r="M15" s="51">
        <v>-97.600000000000009</v>
      </c>
    </row>
    <row r="16" spans="1:13" ht="12" customHeight="1">
      <c r="C16" s="50" t="s">
        <v>123</v>
      </c>
      <c r="E16" s="50"/>
      <c r="F16" s="50"/>
      <c r="G16" s="51">
        <v>2.1311172499999786</v>
      </c>
      <c r="H16" s="51"/>
      <c r="I16" s="51">
        <v>-45.025219909999976</v>
      </c>
      <c r="J16" s="51"/>
      <c r="K16" s="51">
        <v>-6.7043735600000876</v>
      </c>
      <c r="L16" s="51"/>
      <c r="M16" s="51">
        <v>-163.78398647000003</v>
      </c>
    </row>
    <row r="17" spans="3:13" ht="12" customHeight="1">
      <c r="C17" s="50" t="s">
        <v>161</v>
      </c>
      <c r="E17" s="50"/>
      <c r="F17" s="50"/>
      <c r="G17" s="51">
        <v>-7</v>
      </c>
      <c r="H17" s="51"/>
      <c r="I17" s="51">
        <v>-8.5</v>
      </c>
      <c r="J17" s="51"/>
      <c r="K17" s="51">
        <v>-26.1</v>
      </c>
      <c r="L17" s="51"/>
      <c r="M17" s="51">
        <v>-15.6</v>
      </c>
    </row>
    <row r="18" spans="3:13" ht="12" customHeight="1">
      <c r="C18" s="50" t="s">
        <v>162</v>
      </c>
      <c r="E18" s="50"/>
      <c r="F18" s="50"/>
      <c r="G18" s="51">
        <v>-4.8688827500000214</v>
      </c>
      <c r="H18" s="51"/>
      <c r="I18" s="51">
        <v>-53.525219909999976</v>
      </c>
      <c r="J18" s="51"/>
      <c r="K18" s="51">
        <v>-32.804373560000087</v>
      </c>
      <c r="L18" s="51"/>
      <c r="M18" s="51">
        <v>-179.38398647000002</v>
      </c>
    </row>
    <row r="19" spans="3:13" ht="12" customHeight="1">
      <c r="C19" s="50" t="s">
        <v>163</v>
      </c>
      <c r="E19" s="50"/>
      <c r="F19" s="50"/>
      <c r="G19" s="110">
        <v>-5.8693755525275563E-3</v>
      </c>
      <c r="H19" s="110"/>
      <c r="I19" s="110">
        <v>-0.13377739716439499</v>
      </c>
      <c r="J19" s="110"/>
      <c r="K19" s="110">
        <v>-5.5373793841661155E-2</v>
      </c>
      <c r="L19" s="110"/>
      <c r="M19" s="110">
        <v>-0.454201362439761</v>
      </c>
    </row>
    <row r="20" spans="3:13" ht="12" customHeight="1">
      <c r="C20" s="59"/>
      <c r="E20" s="50"/>
      <c r="F20" s="50"/>
      <c r="G20" s="50"/>
      <c r="H20" s="51"/>
      <c r="I20" s="51"/>
      <c r="J20" s="51"/>
      <c r="K20" s="51"/>
      <c r="L20" s="51"/>
      <c r="M20" s="51"/>
    </row>
    <row r="21" spans="3:13" ht="12" customHeight="1">
      <c r="C21" s="59" t="s">
        <v>164</v>
      </c>
      <c r="E21" s="50"/>
      <c r="F21" s="50"/>
      <c r="G21" s="92"/>
      <c r="H21" s="51"/>
      <c r="I21" s="51"/>
      <c r="J21" s="51"/>
      <c r="K21" s="51"/>
      <c r="L21" s="51"/>
      <c r="M21" s="51"/>
    </row>
    <row r="22" spans="3:13" ht="12" customHeight="1">
      <c r="C22" s="50" t="s">
        <v>134</v>
      </c>
      <c r="E22" s="50"/>
      <c r="F22" s="50"/>
      <c r="G22" s="100">
        <v>86.3</v>
      </c>
      <c r="H22" s="51"/>
      <c r="I22" s="51">
        <v>41.97478009000001</v>
      </c>
      <c r="J22" s="51"/>
      <c r="K22" s="100">
        <v>371.29562643999992</v>
      </c>
      <c r="L22" s="51"/>
      <c r="M22" s="51">
        <v>326.61601352999986</v>
      </c>
    </row>
    <row r="23" spans="3:13" ht="12" customHeight="1">
      <c r="C23" s="50" t="s">
        <v>165</v>
      </c>
      <c r="E23" s="50"/>
      <c r="F23" s="50"/>
      <c r="G23" s="51">
        <v>25</v>
      </c>
      <c r="H23" s="51"/>
      <c r="I23" s="51">
        <v>23.3</v>
      </c>
      <c r="J23" s="51"/>
      <c r="K23" s="51">
        <v>106.4</v>
      </c>
      <c r="L23" s="51"/>
      <c r="M23" s="51">
        <v>127.2</v>
      </c>
    </row>
    <row r="24" spans="3:13" ht="12" customHeight="1">
      <c r="C24" s="50" t="s">
        <v>166</v>
      </c>
      <c r="E24" s="50"/>
      <c r="F24" s="50"/>
      <c r="G24" s="51">
        <v>10.700000000000001</v>
      </c>
      <c r="H24" s="51"/>
      <c r="I24" s="51">
        <v>9.6999999999999993</v>
      </c>
      <c r="J24" s="51"/>
      <c r="K24" s="51">
        <v>50.199999999999996</v>
      </c>
      <c r="L24" s="51"/>
      <c r="M24" s="51">
        <v>33.4</v>
      </c>
    </row>
    <row r="25" spans="3:13" ht="12" customHeight="1">
      <c r="C25" s="50" t="s">
        <v>167</v>
      </c>
      <c r="E25" s="50"/>
      <c r="F25" s="50"/>
      <c r="G25" s="51">
        <v>1953.3000000000002</v>
      </c>
      <c r="H25" s="51"/>
      <c r="I25" s="51">
        <v>1792.8</v>
      </c>
      <c r="J25" s="51"/>
      <c r="K25" s="51">
        <v>1953.3000000000002</v>
      </c>
      <c r="L25" s="51"/>
      <c r="M25" s="51">
        <v>1792.8</v>
      </c>
    </row>
    <row r="26" spans="3:13" ht="12" customHeight="1">
      <c r="C26" s="50" t="s">
        <v>75</v>
      </c>
      <c r="E26" s="50"/>
      <c r="F26" s="50"/>
      <c r="G26" s="51">
        <v>363.8</v>
      </c>
      <c r="H26" s="51"/>
      <c r="I26" s="51">
        <v>170</v>
      </c>
      <c r="J26" s="51"/>
      <c r="K26" s="51">
        <v>363.8</v>
      </c>
      <c r="L26" s="51"/>
      <c r="M26" s="51">
        <v>170</v>
      </c>
    </row>
    <row r="27" spans="3:13" ht="12" customHeight="1">
      <c r="C27" s="50" t="s">
        <v>168</v>
      </c>
      <c r="E27" s="50"/>
      <c r="F27" s="50"/>
      <c r="G27" s="144">
        <v>616.70000000000005</v>
      </c>
      <c r="H27" s="51"/>
      <c r="I27" s="51">
        <v>936.39999999999986</v>
      </c>
      <c r="J27" s="51"/>
      <c r="K27" s="100">
        <v>616.70000000000005</v>
      </c>
      <c r="L27" s="51"/>
      <c r="M27" s="51">
        <v>936.39999999999986</v>
      </c>
    </row>
    <row r="28" spans="3:13" ht="12" customHeight="1">
      <c r="C28" s="93" t="s">
        <v>169</v>
      </c>
      <c r="D28" s="93"/>
      <c r="E28" s="93"/>
      <c r="F28" s="50"/>
      <c r="G28" s="147">
        <v>703.9</v>
      </c>
      <c r="H28" s="148"/>
      <c r="I28" s="148">
        <v>1051.2999999999997</v>
      </c>
      <c r="J28" s="148"/>
      <c r="K28" s="147">
        <v>703.9</v>
      </c>
      <c r="L28" s="148"/>
      <c r="M28" s="148">
        <v>1051.2999999999997</v>
      </c>
    </row>
    <row r="29" spans="3:13" ht="12" customHeight="1">
      <c r="C29" s="149"/>
      <c r="K29" s="130"/>
    </row>
    <row r="30" spans="3:13" ht="12" customHeight="1"/>
    <row r="31" spans="3:13" ht="12" customHeight="1"/>
    <row r="32" spans="3:13" ht="12" customHeight="1">
      <c r="G32" s="161"/>
    </row>
    <row r="33" spans="7:12" ht="12" customHeight="1"/>
    <row r="34" spans="7:12" ht="11.1" customHeight="1">
      <c r="G34" s="51"/>
      <c r="H34" s="51"/>
      <c r="I34" s="51"/>
      <c r="J34" s="51"/>
      <c r="K34" s="51"/>
      <c r="L34" s="51"/>
    </row>
    <row r="35" spans="7:12" ht="11.1" customHeight="1">
      <c r="G35" s="51"/>
      <c r="H35" s="51"/>
      <c r="I35" s="51"/>
      <c r="J35" s="51"/>
      <c r="K35" s="51"/>
      <c r="L35" s="51"/>
    </row>
    <row r="36" spans="7:12" ht="11.1" customHeight="1">
      <c r="G36" s="51"/>
      <c r="H36" s="51"/>
      <c r="I36" s="51"/>
      <c r="J36" s="51"/>
      <c r="K36" s="51"/>
      <c r="L36" s="51"/>
    </row>
    <row r="37" spans="7:12" ht="11.1" customHeight="1">
      <c r="G37" s="51"/>
      <c r="H37" s="51"/>
      <c r="I37" s="51"/>
      <c r="J37" s="51"/>
      <c r="K37" s="51"/>
      <c r="L37" s="51"/>
    </row>
    <row r="38" spans="7:12" ht="11.1" customHeight="1"/>
    <row r="39" spans="7:12" ht="11.1" customHeight="1"/>
    <row r="40" spans="7:12" ht="11.1" customHeight="1"/>
    <row r="41" spans="7:12" ht="11.1" customHeight="1"/>
    <row r="42" spans="7:12" ht="11.1" customHeight="1"/>
    <row r="43" spans="7:12" ht="11.1" customHeight="1"/>
    <row r="44" spans="7:12" ht="11.1" customHeight="1"/>
    <row r="45" spans="7:12" ht="11.1" customHeight="1"/>
    <row r="46" spans="7:12" ht="11.1" customHeight="1"/>
    <row r="47" spans="7:12" ht="11.1" customHeight="1"/>
    <row r="48" spans="7:12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</sheetData>
  <mergeCells count="4">
    <mergeCell ref="G3:I3"/>
    <mergeCell ref="K3:M3"/>
    <mergeCell ref="G4:I4"/>
    <mergeCell ref="K4:M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L328"/>
  <sheetViews>
    <sheetView showGridLines="0" zoomScale="90" zoomScaleNormal="90" workbookViewId="0">
      <selection activeCell="B3" sqref="B3"/>
    </sheetView>
  </sheetViews>
  <sheetFormatPr defaultRowHeight="15"/>
  <cols>
    <col min="1" max="1" width="10.7109375" customWidth="1"/>
    <col min="3" max="3" width="62.7109375" customWidth="1"/>
    <col min="4" max="4" width="1.7109375" customWidth="1"/>
    <col min="5" max="6" width="10.7109375" customWidth="1"/>
    <col min="7" max="7" width="1.7109375" customWidth="1"/>
    <col min="8" max="8" width="11.28515625" customWidth="1"/>
    <col min="9" max="9" width="10.7109375" customWidth="1"/>
    <col min="10" max="10" width="1.7109375" customWidth="1"/>
    <col min="11" max="12" width="10.7109375" customWidth="1"/>
  </cols>
  <sheetData>
    <row r="1" spans="1:12" ht="12" customHeight="1">
      <c r="A1" s="5"/>
      <c r="B1" s="1"/>
    </row>
    <row r="2" spans="1:12" ht="12" customHeight="1">
      <c r="B2" s="1"/>
    </row>
    <row r="3" spans="1:12" ht="12" customHeight="1">
      <c r="B3" s="151" t="s">
        <v>170</v>
      </c>
    </row>
    <row r="4" spans="1:12" ht="12" customHeight="1">
      <c r="B4" s="1"/>
      <c r="C4" s="154"/>
    </row>
    <row r="5" spans="1:12" ht="12" customHeight="1" thickBot="1">
      <c r="B5" s="1"/>
      <c r="C5" s="146"/>
      <c r="D5" s="11"/>
      <c r="E5" s="11"/>
    </row>
    <row r="6" spans="1:12" ht="12" customHeight="1">
      <c r="B6" s="1"/>
      <c r="E6" s="248" t="s">
        <v>1</v>
      </c>
      <c r="F6" s="240"/>
      <c r="G6" s="240"/>
      <c r="H6" s="240"/>
      <c r="I6" s="240"/>
      <c r="J6" s="240"/>
      <c r="K6" s="240"/>
      <c r="L6" s="240"/>
    </row>
    <row r="7" spans="1:12" ht="12" customHeight="1">
      <c r="B7" s="1"/>
      <c r="E7" s="236" t="s">
        <v>49</v>
      </c>
      <c r="F7" s="236"/>
      <c r="G7" s="236"/>
      <c r="H7" s="236"/>
      <c r="I7" s="236"/>
      <c r="J7" s="236"/>
      <c r="K7" s="236"/>
      <c r="L7" s="236"/>
    </row>
    <row r="8" spans="1:12" ht="12" customHeight="1">
      <c r="B8" s="1"/>
      <c r="E8" s="56">
        <v>2022</v>
      </c>
      <c r="F8" s="56">
        <v>2021</v>
      </c>
      <c r="G8" s="6"/>
      <c r="H8" s="56">
        <v>2022</v>
      </c>
      <c r="I8" s="56">
        <v>2021</v>
      </c>
      <c r="K8" s="56">
        <v>2022</v>
      </c>
      <c r="L8" s="56">
        <v>2021</v>
      </c>
    </row>
    <row r="9" spans="1:12" ht="12" customHeight="1">
      <c r="B9" s="1"/>
      <c r="E9" s="249" t="s">
        <v>171</v>
      </c>
      <c r="F9" s="249"/>
      <c r="G9" s="174"/>
      <c r="H9" s="250" t="s">
        <v>172</v>
      </c>
      <c r="I9" s="250"/>
      <c r="K9" s="250" t="s">
        <v>173</v>
      </c>
      <c r="L9" s="250"/>
    </row>
    <row r="10" spans="1:12" ht="12.75" customHeight="1">
      <c r="B10" s="1"/>
      <c r="C10" s="69" t="s">
        <v>50</v>
      </c>
      <c r="E10" s="247"/>
      <c r="F10" s="247"/>
      <c r="G10" s="85"/>
      <c r="H10" s="246"/>
      <c r="I10" s="246"/>
      <c r="K10" s="246"/>
      <c r="L10" s="246"/>
    </row>
    <row r="11" spans="1:12" ht="12.75" customHeight="1">
      <c r="B11" s="1"/>
      <c r="C11" s="50" t="s">
        <v>174</v>
      </c>
      <c r="D11" s="50"/>
      <c r="E11" s="86">
        <v>250.7</v>
      </c>
      <c r="F11" s="86">
        <v>174.3</v>
      </c>
      <c r="G11" s="86"/>
      <c r="H11" s="86">
        <v>-34</v>
      </c>
      <c r="I11" s="86">
        <v>36.100000000000023</v>
      </c>
      <c r="J11" s="86"/>
      <c r="K11" s="86">
        <v>216.7</v>
      </c>
      <c r="L11" s="86">
        <v>210.40000000000003</v>
      </c>
    </row>
    <row r="12" spans="1:12" ht="12.75" customHeight="1">
      <c r="B12" s="1"/>
      <c r="C12" s="50" t="s">
        <v>175</v>
      </c>
      <c r="D12" s="50"/>
      <c r="E12" s="86">
        <v>-105.50000000000001</v>
      </c>
      <c r="F12" s="86">
        <v>-78.2</v>
      </c>
      <c r="G12" s="86"/>
      <c r="H12" s="86">
        <v>0</v>
      </c>
      <c r="I12" s="86">
        <v>0</v>
      </c>
      <c r="J12" s="86"/>
      <c r="K12" s="86">
        <v>-105.50000000000001</v>
      </c>
      <c r="L12" s="86">
        <v>-78.2</v>
      </c>
    </row>
    <row r="13" spans="1:12" ht="12.75" customHeight="1">
      <c r="B13" s="1"/>
      <c r="C13" s="53" t="s">
        <v>158</v>
      </c>
      <c r="D13" s="59"/>
      <c r="E13" s="88">
        <f>SUM(E11:E12)</f>
        <v>145.19999999999999</v>
      </c>
      <c r="F13" s="88">
        <f>SUM(F11:F12)</f>
        <v>96.100000000000009</v>
      </c>
      <c r="G13" s="89"/>
      <c r="H13" s="88">
        <f>SUM(H11:H12)</f>
        <v>-34</v>
      </c>
      <c r="I13" s="88">
        <f>SUM(I11:I12)</f>
        <v>36.100000000000023</v>
      </c>
      <c r="J13" s="89"/>
      <c r="K13" s="88">
        <f>SUM(K11:K12)</f>
        <v>111.19999999999997</v>
      </c>
      <c r="L13" s="88">
        <f>SUM(L11:L12)</f>
        <v>132.20000000000005</v>
      </c>
    </row>
    <row r="14" spans="1:12" ht="12.75" customHeight="1">
      <c r="B14" s="1"/>
      <c r="C14" s="50" t="s">
        <v>176</v>
      </c>
      <c r="E14" s="145">
        <v>-25</v>
      </c>
      <c r="F14" s="145">
        <v>-19.600000000000001</v>
      </c>
      <c r="G14" s="4"/>
      <c r="H14" s="145">
        <v>0</v>
      </c>
      <c r="I14" s="145">
        <v>0</v>
      </c>
      <c r="J14" s="4"/>
      <c r="K14" s="145">
        <v>-25</v>
      </c>
      <c r="L14" s="145">
        <v>-19.600000000000001</v>
      </c>
    </row>
    <row r="15" spans="1:12" ht="12.75" customHeight="1">
      <c r="B15" s="1"/>
      <c r="C15" s="53" t="s">
        <v>177</v>
      </c>
      <c r="D15" s="59"/>
      <c r="E15" s="88">
        <f>SUM(E13:E14)</f>
        <v>120.19999999999999</v>
      </c>
      <c r="F15" s="88">
        <f>SUM(F13:F14)</f>
        <v>76.5</v>
      </c>
      <c r="G15" s="89"/>
      <c r="H15" s="88">
        <f>SUM(H13:H14)</f>
        <v>-34</v>
      </c>
      <c r="I15" s="88">
        <f>SUM(I13:I14)</f>
        <v>36.100000000000023</v>
      </c>
      <c r="J15" s="89"/>
      <c r="K15" s="88">
        <f>SUM(K13:K14)</f>
        <v>86.199999999999974</v>
      </c>
      <c r="L15" s="88">
        <f>SUM(L13:L14)</f>
        <v>112.60000000000005</v>
      </c>
    </row>
    <row r="16" spans="1:12" ht="12" customHeight="1">
      <c r="B16" s="1"/>
      <c r="C16" s="154"/>
    </row>
    <row r="17" spans="2:12" ht="12" customHeight="1" thickBot="1">
      <c r="B17" s="1"/>
      <c r="C17" s="146"/>
      <c r="D17" s="11"/>
      <c r="E17" s="11"/>
    </row>
    <row r="18" spans="2:12" ht="12" customHeight="1">
      <c r="B18" s="1"/>
      <c r="E18" s="248" t="s">
        <v>48</v>
      </c>
      <c r="F18" s="240"/>
      <c r="G18" s="240"/>
      <c r="H18" s="240"/>
      <c r="I18" s="240"/>
      <c r="J18" s="240"/>
      <c r="K18" s="240"/>
      <c r="L18" s="240"/>
    </row>
    <row r="19" spans="2:12" ht="12" customHeight="1">
      <c r="B19" s="1"/>
      <c r="E19" s="236" t="s">
        <v>49</v>
      </c>
      <c r="F19" s="236"/>
      <c r="G19" s="236"/>
      <c r="H19" s="236"/>
      <c r="I19" s="236"/>
      <c r="J19" s="236"/>
      <c r="K19" s="236"/>
      <c r="L19" s="236"/>
    </row>
    <row r="20" spans="2:12" ht="12" customHeight="1">
      <c r="B20" s="1"/>
      <c r="E20" s="56">
        <v>2022</v>
      </c>
      <c r="F20" s="56">
        <v>2021</v>
      </c>
      <c r="G20" s="6"/>
      <c r="H20" s="56">
        <v>2022</v>
      </c>
      <c r="I20" s="56">
        <v>2021</v>
      </c>
      <c r="K20" s="56">
        <v>2022</v>
      </c>
      <c r="L20" s="56">
        <v>2021</v>
      </c>
    </row>
    <row r="21" spans="2:12" ht="12" customHeight="1">
      <c r="B21" s="1"/>
      <c r="E21" s="249" t="s">
        <v>171</v>
      </c>
      <c r="F21" s="249"/>
      <c r="G21" s="174"/>
      <c r="H21" s="250" t="s">
        <v>172</v>
      </c>
      <c r="I21" s="250"/>
      <c r="K21" s="250" t="s">
        <v>173</v>
      </c>
      <c r="L21" s="250"/>
    </row>
    <row r="22" spans="2:12" ht="12.75" customHeight="1">
      <c r="B22" s="1"/>
      <c r="C22" s="69" t="s">
        <v>50</v>
      </c>
      <c r="E22" s="247"/>
      <c r="F22" s="247"/>
      <c r="G22" s="85"/>
      <c r="H22" s="246"/>
      <c r="I22" s="246"/>
      <c r="K22" s="246"/>
      <c r="L22" s="246"/>
    </row>
    <row r="23" spans="2:12" ht="12.75" customHeight="1">
      <c r="B23" s="1"/>
      <c r="C23" s="50" t="s">
        <v>174</v>
      </c>
      <c r="D23" s="50"/>
      <c r="E23" s="86">
        <v>817.19999999999993</v>
      </c>
      <c r="F23" s="86">
        <v>589.99999999999989</v>
      </c>
      <c r="G23" s="86"/>
      <c r="H23" s="86">
        <v>7.8999999999998636</v>
      </c>
      <c r="I23" s="86">
        <v>113.80000000000007</v>
      </c>
      <c r="J23" s="86"/>
      <c r="K23" s="86">
        <v>825.0999999999998</v>
      </c>
      <c r="L23" s="86">
        <v>703.8</v>
      </c>
    </row>
    <row r="24" spans="2:12" ht="12.75" customHeight="1">
      <c r="B24" s="1"/>
      <c r="C24" s="50" t="s">
        <v>175</v>
      </c>
      <c r="D24" s="50"/>
      <c r="E24" s="86">
        <v>-370.49999999999994</v>
      </c>
      <c r="F24" s="86">
        <v>-269.8</v>
      </c>
      <c r="G24" s="86"/>
      <c r="H24" s="86">
        <v>0</v>
      </c>
      <c r="I24" s="86">
        <v>0</v>
      </c>
      <c r="J24" s="86"/>
      <c r="K24" s="86">
        <v>-370.49999999999994</v>
      </c>
      <c r="L24" s="86">
        <v>-269.8</v>
      </c>
    </row>
    <row r="25" spans="2:12" ht="12.75" customHeight="1">
      <c r="B25" s="1"/>
      <c r="C25" s="53" t="s">
        <v>158</v>
      </c>
      <c r="D25" s="59"/>
      <c r="E25" s="88">
        <f>SUM(E23:E24)</f>
        <v>446.7</v>
      </c>
      <c r="F25" s="88">
        <f>SUM(F23:F24)</f>
        <v>320.19999999999987</v>
      </c>
      <c r="G25" s="89"/>
      <c r="H25" s="88">
        <f>SUM(H23:H24)</f>
        <v>7.8999999999998636</v>
      </c>
      <c r="I25" s="88">
        <f>SUM(I23:I24)</f>
        <v>113.80000000000007</v>
      </c>
      <c r="J25" s="89"/>
      <c r="K25" s="88">
        <f>SUM(K23:K24)</f>
        <v>454.59999999999985</v>
      </c>
      <c r="L25" s="88">
        <f>SUM(L23:L24)</f>
        <v>433.99999999999994</v>
      </c>
    </row>
    <row r="26" spans="2:12" ht="12.75" customHeight="1">
      <c r="B26" s="1"/>
      <c r="C26" s="50" t="s">
        <v>176</v>
      </c>
      <c r="E26" s="145">
        <v>-117.3</v>
      </c>
      <c r="F26" s="145">
        <v>-132</v>
      </c>
      <c r="G26" s="4"/>
      <c r="H26" s="145">
        <v>0</v>
      </c>
      <c r="I26" s="145">
        <v>0</v>
      </c>
      <c r="J26" s="4"/>
      <c r="K26" s="145">
        <v>-117.3</v>
      </c>
      <c r="L26" s="145">
        <v>-132</v>
      </c>
    </row>
    <row r="27" spans="2:12" ht="12.75" customHeight="1">
      <c r="B27" s="1"/>
      <c r="C27" s="53" t="s">
        <v>177</v>
      </c>
      <c r="D27" s="59"/>
      <c r="E27" s="88">
        <f>SUM(E25:E26)</f>
        <v>329.4</v>
      </c>
      <c r="F27" s="88">
        <f>SUM(F25:F26)</f>
        <v>188.19999999999987</v>
      </c>
      <c r="G27" s="89"/>
      <c r="H27" s="88">
        <f>SUM(H25:H26)</f>
        <v>7.8999999999998636</v>
      </c>
      <c r="I27" s="88">
        <f>SUM(I25:I26)</f>
        <v>113.80000000000007</v>
      </c>
      <c r="J27" s="89"/>
      <c r="K27" s="88">
        <f>SUM(K25:K26)</f>
        <v>337.29999999999984</v>
      </c>
      <c r="L27" s="88">
        <f>SUM(L25:L26)</f>
        <v>301.99999999999994</v>
      </c>
    </row>
    <row r="28" spans="2:12" ht="12" customHeight="1">
      <c r="B28" s="1"/>
      <c r="C28" s="154"/>
      <c r="K28" s="159"/>
      <c r="L28" s="155"/>
    </row>
    <row r="29" spans="2:12" ht="12" customHeight="1"/>
    <row r="30" spans="2:12" ht="12" customHeight="1">
      <c r="B30" s="151" t="s">
        <v>178</v>
      </c>
      <c r="C30" s="59"/>
      <c r="F30" s="50"/>
      <c r="G30" s="50"/>
      <c r="H30" s="77"/>
      <c r="I30" s="77"/>
      <c r="J30" s="77"/>
      <c r="K30" s="77"/>
      <c r="L30" s="77"/>
    </row>
    <row r="31" spans="2:12" ht="12" customHeight="1"/>
    <row r="32" spans="2:12" ht="12" customHeight="1">
      <c r="C32" s="154" t="s">
        <v>186</v>
      </c>
    </row>
    <row r="33" spans="2:12" ht="12" customHeight="1"/>
    <row r="34" spans="2:12" ht="12" customHeight="1" thickBot="1">
      <c r="C34" s="90" t="s">
        <v>187</v>
      </c>
      <c r="D34" s="90"/>
      <c r="E34" s="90"/>
      <c r="F34" s="90"/>
      <c r="G34" s="90"/>
      <c r="H34" s="91"/>
      <c r="I34" s="90"/>
      <c r="J34" s="90"/>
      <c r="K34" s="90"/>
      <c r="L34" s="90"/>
    </row>
    <row r="35" spans="2:12" ht="12" customHeight="1">
      <c r="C35" s="92"/>
      <c r="D35" s="92"/>
      <c r="E35" s="92"/>
      <c r="F35" s="92"/>
      <c r="G35" s="92"/>
      <c r="H35" s="240" t="s">
        <v>1</v>
      </c>
      <c r="I35" s="240"/>
      <c r="J35" s="240"/>
      <c r="K35" s="227" t="s">
        <v>48</v>
      </c>
      <c r="L35" s="227"/>
    </row>
    <row r="36" spans="2:12" ht="12" customHeight="1">
      <c r="C36" s="92"/>
      <c r="D36" s="92"/>
      <c r="E36" s="92"/>
      <c r="F36" s="92"/>
      <c r="G36" s="92"/>
      <c r="H36" s="236" t="s">
        <v>49</v>
      </c>
      <c r="I36" s="236"/>
      <c r="J36" s="236"/>
      <c r="K36" s="231" t="s">
        <v>49</v>
      </c>
      <c r="L36" s="231"/>
    </row>
    <row r="37" spans="2:12" ht="12" customHeight="1">
      <c r="C37" s="69"/>
      <c r="D37" s="93"/>
      <c r="E37" s="93"/>
      <c r="F37" s="93"/>
      <c r="G37" s="50"/>
      <c r="H37" s="54">
        <v>2022</v>
      </c>
      <c r="I37" s="56">
        <v>2021</v>
      </c>
      <c r="K37" s="54">
        <v>2022</v>
      </c>
      <c r="L37" s="56">
        <v>2021</v>
      </c>
    </row>
    <row r="38" spans="2:12" ht="12" customHeight="1">
      <c r="C38" s="50" t="s">
        <v>2</v>
      </c>
      <c r="E38" s="50"/>
      <c r="F38" s="50"/>
      <c r="G38" s="50"/>
      <c r="H38" s="126">
        <v>0.63</v>
      </c>
      <c r="I38" s="126">
        <v>0.44</v>
      </c>
      <c r="J38" s="126"/>
      <c r="K38" s="126">
        <v>0.51</v>
      </c>
      <c r="L38" s="126">
        <v>0.40539999999999998</v>
      </c>
    </row>
    <row r="39" spans="2:12" ht="12" customHeight="1">
      <c r="C39" s="50" t="s">
        <v>3</v>
      </c>
      <c r="E39" s="50"/>
      <c r="F39" s="50"/>
      <c r="G39" s="50"/>
      <c r="H39" s="126">
        <v>0.12</v>
      </c>
      <c r="I39" s="126">
        <v>0.14000000000000001</v>
      </c>
      <c r="J39" s="126"/>
      <c r="K39" s="126">
        <v>0.2</v>
      </c>
      <c r="L39" s="126">
        <v>0.28649999999999998</v>
      </c>
    </row>
    <row r="40" spans="2:12" ht="12" customHeight="1">
      <c r="C40" s="50" t="s">
        <v>4</v>
      </c>
      <c r="E40" s="50"/>
      <c r="F40" s="50"/>
      <c r="G40" s="50"/>
      <c r="H40" s="126">
        <v>0.16</v>
      </c>
      <c r="I40" s="126">
        <v>0.03</v>
      </c>
      <c r="J40" s="126"/>
      <c r="K40" s="126">
        <v>0.11</v>
      </c>
      <c r="L40" s="126">
        <v>0.12520000000000001</v>
      </c>
    </row>
    <row r="41" spans="2:12" ht="12" customHeight="1">
      <c r="C41" s="50" t="s">
        <v>5</v>
      </c>
      <c r="E41" s="50"/>
      <c r="F41" s="50"/>
      <c r="G41" s="50"/>
      <c r="H41" s="126">
        <v>0.03</v>
      </c>
      <c r="I41" s="126">
        <v>7.0000000000000007E-2</v>
      </c>
      <c r="J41" s="126"/>
      <c r="K41" s="126">
        <v>0.05</v>
      </c>
      <c r="L41" s="126">
        <v>3.5499999999999997E-2</v>
      </c>
    </row>
    <row r="42" spans="2:12" ht="12" customHeight="1">
      <c r="C42" s="93" t="s">
        <v>6</v>
      </c>
      <c r="D42" s="84"/>
      <c r="E42" s="93"/>
      <c r="F42" s="93"/>
      <c r="G42" s="50"/>
      <c r="H42" s="127">
        <v>0.06</v>
      </c>
      <c r="I42" s="127">
        <v>0.32</v>
      </c>
      <c r="J42" s="126"/>
      <c r="K42" s="127">
        <v>0.13</v>
      </c>
      <c r="L42" s="127">
        <v>0.12739999999999999</v>
      </c>
    </row>
    <row r="43" spans="2:12" ht="12" customHeight="1">
      <c r="C43" s="114" t="s">
        <v>188</v>
      </c>
    </row>
    <row r="44" spans="2:12" ht="12" customHeight="1">
      <c r="C44" s="114" t="s">
        <v>189</v>
      </c>
    </row>
    <row r="45" spans="2:12" ht="12" customHeight="1">
      <c r="L45" s="213"/>
    </row>
    <row r="46" spans="2:12" ht="12" customHeight="1">
      <c r="L46" s="213"/>
    </row>
    <row r="47" spans="2:12" ht="12" customHeight="1">
      <c r="B47" s="3" t="s">
        <v>190</v>
      </c>
      <c r="C47" s="4"/>
      <c r="D47" s="4"/>
      <c r="E47" s="4"/>
      <c r="F47" s="4"/>
      <c r="G47" s="51"/>
      <c r="H47" s="51"/>
      <c r="I47" s="51"/>
      <c r="J47" s="51"/>
      <c r="K47" s="51"/>
      <c r="L47" s="51"/>
    </row>
    <row r="48" spans="2:12" ht="12" customHeight="1">
      <c r="B48" s="3"/>
      <c r="C48" s="4"/>
      <c r="D48" s="4"/>
      <c r="E48" s="4"/>
      <c r="F48" s="4"/>
      <c r="G48" s="51"/>
      <c r="H48" s="51"/>
      <c r="I48" s="51"/>
      <c r="J48" s="51"/>
      <c r="K48" s="51"/>
      <c r="L48" s="51"/>
    </row>
    <row r="49" spans="2:12" ht="12" customHeight="1" thickBot="1">
      <c r="C49" s="46" t="s">
        <v>191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2:12" ht="12" customHeight="1">
      <c r="C50" s="92"/>
      <c r="D50" s="92"/>
      <c r="E50" s="92"/>
      <c r="F50" s="92"/>
      <c r="G50" s="92"/>
      <c r="H50" s="240" t="s">
        <v>1</v>
      </c>
      <c r="I50" s="240"/>
      <c r="J50" s="240"/>
      <c r="K50" s="227" t="s">
        <v>48</v>
      </c>
      <c r="L50" s="227"/>
    </row>
    <row r="51" spans="2:12" ht="12" customHeight="1">
      <c r="C51" s="92"/>
      <c r="D51" s="92"/>
      <c r="E51" s="92"/>
      <c r="F51" s="92"/>
      <c r="G51" s="92"/>
      <c r="H51" s="236" t="s">
        <v>49</v>
      </c>
      <c r="I51" s="236"/>
      <c r="J51" s="236"/>
      <c r="K51" s="231" t="s">
        <v>49</v>
      </c>
      <c r="L51" s="231"/>
    </row>
    <row r="52" spans="2:12" ht="12" customHeight="1">
      <c r="C52" s="69" t="s">
        <v>50</v>
      </c>
      <c r="D52" s="93"/>
      <c r="E52" s="93"/>
      <c r="F52" s="93"/>
      <c r="G52" s="50"/>
      <c r="H52" s="54">
        <v>2022</v>
      </c>
      <c r="I52" s="56">
        <v>2021</v>
      </c>
      <c r="K52" s="54">
        <v>2022</v>
      </c>
      <c r="L52" s="56">
        <v>2021</v>
      </c>
    </row>
    <row r="53" spans="2:12" ht="12" customHeight="1">
      <c r="C53" s="4" t="s">
        <v>192</v>
      </c>
      <c r="D53" s="4"/>
      <c r="E53" s="4"/>
      <c r="F53" s="4"/>
      <c r="G53" s="51"/>
      <c r="H53" s="51">
        <v>-116.9</v>
      </c>
      <c r="I53" s="51">
        <v>-85.6</v>
      </c>
      <c r="J53" s="51"/>
      <c r="K53" s="51">
        <v>-433.90000000000003</v>
      </c>
      <c r="L53" s="51">
        <v>-351.2</v>
      </c>
    </row>
    <row r="54" spans="2:12" ht="12" customHeight="1">
      <c r="C54" s="4" t="s">
        <v>193</v>
      </c>
      <c r="D54" s="4"/>
      <c r="E54" s="4"/>
      <c r="F54" s="4"/>
      <c r="G54" s="51"/>
      <c r="H54" s="51">
        <v>-3.7</v>
      </c>
      <c r="I54" s="51">
        <v>-3.9</v>
      </c>
      <c r="J54" s="51"/>
      <c r="K54" s="51">
        <v>-15</v>
      </c>
      <c r="L54" s="51">
        <v>-14.5</v>
      </c>
    </row>
    <row r="55" spans="2:12" ht="12" customHeight="1">
      <c r="C55" s="4" t="s">
        <v>194</v>
      </c>
      <c r="D55" s="4"/>
      <c r="E55" s="4"/>
      <c r="F55" s="4"/>
      <c r="G55" s="51"/>
      <c r="H55" s="51">
        <v>-9.9</v>
      </c>
      <c r="I55" s="51">
        <v>-8.3000000000000007</v>
      </c>
      <c r="J55" s="51"/>
      <c r="K55" s="51">
        <v>-38.9</v>
      </c>
      <c r="L55" s="51">
        <v>-36.1</v>
      </c>
    </row>
    <row r="56" spans="2:12" ht="12" customHeight="1">
      <c r="C56" s="48" t="s">
        <v>195</v>
      </c>
      <c r="D56" s="48"/>
      <c r="E56" s="140"/>
      <c r="F56" s="47"/>
      <c r="G56" s="58"/>
      <c r="H56" s="52">
        <f>SUM(H53:H55)</f>
        <v>-130.5</v>
      </c>
      <c r="I56" s="52">
        <f>SUM(I53:I55)</f>
        <v>-97.8</v>
      </c>
      <c r="J56" s="51"/>
      <c r="K56" s="52">
        <f>SUM(K53:K55)</f>
        <v>-487.8</v>
      </c>
      <c r="L56" s="52">
        <f>SUM(L53:L55)</f>
        <v>-401.8</v>
      </c>
    </row>
    <row r="57" spans="2:12" ht="12" customHeight="1">
      <c r="C57" s="4" t="s">
        <v>196</v>
      </c>
      <c r="D57" s="4"/>
      <c r="E57" s="141"/>
      <c r="F57" s="4"/>
      <c r="G57" s="51"/>
      <c r="H57" s="51">
        <v>-1.8</v>
      </c>
      <c r="I57" s="51">
        <v>-5.7</v>
      </c>
      <c r="J57" s="51"/>
      <c r="K57" s="51">
        <v>2.8</v>
      </c>
      <c r="L57" s="51">
        <v>-3.2</v>
      </c>
    </row>
    <row r="58" spans="2:12" ht="12" customHeight="1">
      <c r="C58" s="50" t="s">
        <v>165</v>
      </c>
      <c r="D58" s="4"/>
      <c r="E58" s="141"/>
      <c r="F58" s="4"/>
      <c r="G58" s="51"/>
      <c r="H58" s="51">
        <v>25</v>
      </c>
      <c r="I58" s="51">
        <v>23.3</v>
      </c>
      <c r="J58" s="51"/>
      <c r="K58" s="51">
        <v>106.4</v>
      </c>
      <c r="L58" s="51">
        <v>127.2</v>
      </c>
    </row>
    <row r="59" spans="2:12" ht="12" customHeight="1">
      <c r="C59" s="50" t="s">
        <v>197</v>
      </c>
      <c r="D59" s="4"/>
      <c r="E59" s="141"/>
      <c r="F59" s="4"/>
      <c r="G59" s="51"/>
      <c r="H59" s="51">
        <v>1.8</v>
      </c>
      <c r="I59" s="51">
        <v>2</v>
      </c>
      <c r="J59" s="51"/>
      <c r="K59" s="51">
        <v>8.1</v>
      </c>
      <c r="L59" s="51">
        <v>8</v>
      </c>
    </row>
    <row r="60" spans="2:12" ht="12" customHeight="1">
      <c r="C60" s="48" t="s">
        <v>198</v>
      </c>
      <c r="D60" s="48"/>
      <c r="E60" s="140"/>
      <c r="F60" s="48"/>
      <c r="G60" s="58"/>
      <c r="H60" s="52">
        <f>SUM(H56:H59)</f>
        <v>-105.50000000000001</v>
      </c>
      <c r="I60" s="52">
        <f>SUM(I56:I59)</f>
        <v>-78.2</v>
      </c>
      <c r="J60" s="58"/>
      <c r="K60" s="52">
        <f>SUM(K56:K59)</f>
        <v>-370.5</v>
      </c>
      <c r="L60" s="52">
        <f>SUM(L56:L59)</f>
        <v>-269.8</v>
      </c>
    </row>
    <row r="61" spans="2:12" ht="12" customHeight="1">
      <c r="C61" s="4"/>
      <c r="D61" s="4"/>
      <c r="E61" s="139"/>
      <c r="F61" s="4"/>
      <c r="G61" s="51"/>
      <c r="H61" s="51"/>
      <c r="I61" s="51"/>
      <c r="J61" s="51"/>
      <c r="K61" s="51"/>
      <c r="L61" s="51"/>
    </row>
    <row r="62" spans="2:12" ht="12" customHeight="1">
      <c r="C62" s="4"/>
      <c r="D62" s="4"/>
      <c r="E62" s="139"/>
      <c r="F62" s="4"/>
      <c r="G62" s="51"/>
      <c r="H62" s="51"/>
      <c r="I62" s="51"/>
      <c r="J62" s="51"/>
      <c r="K62" s="51"/>
      <c r="L62" s="51"/>
    </row>
    <row r="63" spans="2:12" ht="12" customHeight="1">
      <c r="B63" s="3" t="s">
        <v>199</v>
      </c>
    </row>
    <row r="64" spans="2:12" ht="12" customHeight="1">
      <c r="B64" s="3"/>
    </row>
    <row r="65" spans="3:12" ht="12" customHeight="1" thickBot="1">
      <c r="C65" s="90" t="s">
        <v>200</v>
      </c>
      <c r="D65" s="90"/>
      <c r="E65" s="90"/>
      <c r="F65" s="90"/>
      <c r="G65" s="90"/>
      <c r="H65" s="90"/>
      <c r="I65" s="90"/>
      <c r="J65" s="90"/>
      <c r="K65" s="90"/>
      <c r="L65" s="90"/>
    </row>
    <row r="66" spans="3:12" ht="12" customHeight="1">
      <c r="C66" s="92"/>
      <c r="D66" s="92"/>
      <c r="E66" s="92"/>
      <c r="F66" s="92"/>
      <c r="G66" s="92"/>
      <c r="H66" s="240" t="s">
        <v>1</v>
      </c>
      <c r="I66" s="240"/>
      <c r="J66" s="240"/>
      <c r="K66" s="227" t="s">
        <v>48</v>
      </c>
      <c r="L66" s="227"/>
    </row>
    <row r="67" spans="3:12" ht="12" customHeight="1">
      <c r="C67" s="92"/>
      <c r="D67" s="92"/>
      <c r="E67" s="92"/>
      <c r="F67" s="92"/>
      <c r="G67" s="92"/>
      <c r="H67" s="236" t="s">
        <v>49</v>
      </c>
      <c r="I67" s="236"/>
      <c r="J67" s="236"/>
      <c r="K67" s="231" t="s">
        <v>49</v>
      </c>
      <c r="L67" s="231"/>
    </row>
    <row r="68" spans="3:12" ht="12" customHeight="1">
      <c r="C68" s="194" t="s">
        <v>50</v>
      </c>
      <c r="D68" s="195"/>
      <c r="E68" s="195"/>
      <c r="F68" s="195"/>
      <c r="G68" s="182"/>
      <c r="H68" s="196">
        <v>2022</v>
      </c>
      <c r="I68" s="197">
        <v>2021</v>
      </c>
      <c r="J68" s="173"/>
      <c r="K68" s="196">
        <v>2022</v>
      </c>
      <c r="L68" s="197">
        <v>2021</v>
      </c>
    </row>
    <row r="69" spans="3:12" ht="12" customHeight="1">
      <c r="C69" s="182" t="s">
        <v>201</v>
      </c>
      <c r="D69" s="173"/>
      <c r="E69" s="182"/>
      <c r="F69" s="182"/>
      <c r="G69" s="182"/>
      <c r="H69" s="186">
        <v>-25.5</v>
      </c>
      <c r="I69" s="186">
        <v>-44.7</v>
      </c>
      <c r="J69" s="186"/>
      <c r="K69" s="186">
        <v>-135.69999999999999</v>
      </c>
      <c r="L69" s="186">
        <v>-151.19999999999999</v>
      </c>
    </row>
    <row r="70" spans="3:12" ht="12" customHeight="1">
      <c r="C70" s="182" t="s">
        <v>202</v>
      </c>
      <c r="D70" s="173"/>
      <c r="E70" s="182"/>
      <c r="F70" s="182"/>
      <c r="G70" s="182"/>
      <c r="H70" s="186">
        <v>-15.6</v>
      </c>
      <c r="I70" s="186">
        <v>-47.099999999999994</v>
      </c>
      <c r="J70" s="186"/>
      <c r="K70" s="186">
        <v>-105.9</v>
      </c>
      <c r="L70" s="186">
        <v>-214.2</v>
      </c>
    </row>
    <row r="71" spans="3:12" ht="12" customHeight="1">
      <c r="C71" s="182" t="s">
        <v>203</v>
      </c>
      <c r="D71" s="173"/>
      <c r="E71" s="182"/>
      <c r="F71" s="182"/>
      <c r="G71" s="182"/>
      <c r="H71" s="186">
        <v>-11.5</v>
      </c>
      <c r="I71" s="187">
        <v>-13.6</v>
      </c>
      <c r="J71" s="186"/>
      <c r="K71" s="186">
        <v>-11.5</v>
      </c>
      <c r="L71" s="187">
        <v>-13.6</v>
      </c>
    </row>
    <row r="72" spans="3:12" ht="12" customHeight="1">
      <c r="C72" s="179" t="s">
        <v>33</v>
      </c>
      <c r="D72" s="180"/>
      <c r="E72" s="180"/>
      <c r="F72" s="181"/>
      <c r="G72" s="182"/>
      <c r="H72" s="183">
        <f>SUM(H69:H71)</f>
        <v>-52.6</v>
      </c>
      <c r="I72" s="183">
        <f>SUM(I69:I71)</f>
        <v>-105.39999999999999</v>
      </c>
      <c r="J72" s="184"/>
      <c r="K72" s="183">
        <f>SUM(K69:K71)</f>
        <v>-253.1</v>
      </c>
      <c r="L72" s="183">
        <f>SUM(L69:L71)</f>
        <v>-379</v>
      </c>
    </row>
    <row r="73" spans="3:12" ht="12" customHeight="1">
      <c r="C73" s="193" t="s">
        <v>204</v>
      </c>
      <c r="D73" s="173"/>
      <c r="E73" s="173"/>
      <c r="F73" s="173"/>
      <c r="G73" s="173"/>
      <c r="H73" s="173"/>
      <c r="I73" s="173"/>
      <c r="J73" s="173"/>
      <c r="K73" s="173"/>
      <c r="L73" s="173"/>
    </row>
    <row r="74" spans="3:12" ht="12" customHeight="1"/>
    <row r="75" spans="3:12" ht="12" customHeight="1">
      <c r="C75" s="59"/>
      <c r="F75" s="50"/>
      <c r="G75" s="50"/>
      <c r="H75" s="77"/>
      <c r="I75" s="77"/>
      <c r="J75" s="77"/>
      <c r="K75" s="77"/>
      <c r="L75" s="77"/>
    </row>
    <row r="76" spans="3:12" ht="12" customHeight="1"/>
    <row r="77" spans="3:12" ht="12" customHeight="1"/>
    <row r="78" spans="3:12" ht="12" customHeight="1" thickBot="1">
      <c r="C78" s="90" t="s">
        <v>205</v>
      </c>
      <c r="D78" s="90"/>
      <c r="E78" s="90"/>
      <c r="F78" s="90"/>
      <c r="G78" s="90"/>
      <c r="H78" s="91"/>
      <c r="I78" s="90"/>
      <c r="J78" s="90"/>
      <c r="K78" s="90"/>
      <c r="L78" s="90"/>
    </row>
    <row r="79" spans="3:12" ht="12" customHeight="1">
      <c r="C79" s="92"/>
      <c r="D79" s="92"/>
      <c r="E79" s="92"/>
      <c r="F79" s="92"/>
      <c r="G79" s="92"/>
      <c r="H79" s="240" t="s">
        <v>1</v>
      </c>
      <c r="I79" s="240"/>
      <c r="J79" s="240"/>
      <c r="K79" s="227" t="s">
        <v>48</v>
      </c>
      <c r="L79" s="227"/>
    </row>
    <row r="80" spans="3:12" ht="12" customHeight="1">
      <c r="C80" s="92"/>
      <c r="D80" s="92"/>
      <c r="E80" s="92"/>
      <c r="F80" s="92"/>
      <c r="G80" s="92"/>
      <c r="H80" s="236" t="s">
        <v>49</v>
      </c>
      <c r="I80" s="236"/>
      <c r="J80" s="236"/>
      <c r="K80" s="231" t="s">
        <v>49</v>
      </c>
      <c r="L80" s="231"/>
    </row>
    <row r="81" spans="3:12" ht="12" customHeight="1">
      <c r="C81" s="69" t="s">
        <v>50</v>
      </c>
      <c r="D81" s="93"/>
      <c r="E81" s="93"/>
      <c r="F81" s="93"/>
      <c r="G81" s="50"/>
      <c r="H81" s="54">
        <v>2022</v>
      </c>
      <c r="I81" s="56">
        <v>2021</v>
      </c>
      <c r="K81" s="54">
        <v>2022</v>
      </c>
      <c r="L81" s="56">
        <v>2021</v>
      </c>
    </row>
    <row r="82" spans="3:12" ht="12" customHeight="1">
      <c r="C82" s="50" t="s">
        <v>206</v>
      </c>
      <c r="E82" s="50"/>
      <c r="F82" s="50"/>
      <c r="G82" s="50"/>
      <c r="H82" s="79">
        <v>-28.400000000000002</v>
      </c>
      <c r="I82" s="79">
        <v>-35.200000000000003</v>
      </c>
      <c r="J82" s="79"/>
      <c r="K82" s="79">
        <v>-122.2</v>
      </c>
      <c r="L82" s="79">
        <v>-142.39999999999998</v>
      </c>
    </row>
    <row r="83" spans="3:12" ht="12" customHeight="1">
      <c r="C83" s="50" t="s">
        <v>207</v>
      </c>
      <c r="E83" s="50"/>
      <c r="F83" s="50"/>
      <c r="G83" s="50"/>
      <c r="H83" s="79">
        <v>0.20000000000000018</v>
      </c>
      <c r="I83" s="79">
        <v>-2.2999999999999998</v>
      </c>
      <c r="J83" s="79"/>
      <c r="K83" s="79">
        <v>0.40000000000000213</v>
      </c>
      <c r="L83" s="79">
        <v>-2.1000000000000014</v>
      </c>
    </row>
    <row r="84" spans="3:12" ht="12" customHeight="1">
      <c r="C84" s="93" t="s">
        <v>208</v>
      </c>
      <c r="E84" s="50"/>
      <c r="F84" s="50"/>
      <c r="G84" s="50"/>
      <c r="H84" s="79">
        <v>4.0999999999999996</v>
      </c>
      <c r="I84" s="79">
        <v>6.8</v>
      </c>
      <c r="J84" s="79"/>
      <c r="K84" s="79">
        <v>25.9</v>
      </c>
      <c r="L84" s="79">
        <v>43.9</v>
      </c>
    </row>
    <row r="85" spans="3:12" ht="12" customHeight="1">
      <c r="C85" s="53" t="s">
        <v>33</v>
      </c>
      <c r="D85" s="8"/>
      <c r="E85" s="8"/>
      <c r="F85" s="96"/>
      <c r="G85" s="50"/>
      <c r="H85" s="80">
        <f>SUM(H82:H84)</f>
        <v>-24.1</v>
      </c>
      <c r="I85" s="80">
        <f>SUM(I82:I84)</f>
        <v>-30.7</v>
      </c>
      <c r="J85" s="77"/>
      <c r="K85" s="80">
        <f>SUM(K82:K84)</f>
        <v>-95.9</v>
      </c>
      <c r="L85" s="80">
        <f>SUM(L82:L84)</f>
        <v>-100.59999999999997</v>
      </c>
    </row>
    <row r="86" spans="3:12" ht="12" customHeight="1">
      <c r="C86" s="251" t="s">
        <v>209</v>
      </c>
      <c r="D86" s="251"/>
      <c r="E86" s="251"/>
      <c r="F86" s="251"/>
      <c r="G86" s="251"/>
      <c r="H86" s="251"/>
      <c r="I86" s="251"/>
      <c r="J86" s="251"/>
      <c r="K86" s="251"/>
      <c r="L86" s="251"/>
    </row>
    <row r="87" spans="3:12" ht="15.75" customHeight="1">
      <c r="C87" s="219" t="s">
        <v>210</v>
      </c>
      <c r="D87" s="192"/>
      <c r="E87" s="192"/>
      <c r="F87" s="192"/>
      <c r="G87" s="192"/>
      <c r="H87" s="192"/>
      <c r="I87" s="192"/>
      <c r="J87" s="192"/>
      <c r="K87" s="192"/>
      <c r="L87" s="192"/>
    </row>
    <row r="88" spans="3:12" ht="12" customHeight="1">
      <c r="C88" s="4"/>
    </row>
    <row r="89" spans="3:12" ht="12" customHeight="1"/>
    <row r="90" spans="3:12" ht="12" customHeight="1" thickBot="1">
      <c r="C90" s="97" t="s">
        <v>211</v>
      </c>
      <c r="D90" s="90"/>
      <c r="E90" s="90"/>
      <c r="F90" s="90"/>
      <c r="G90" s="90"/>
      <c r="H90" s="91"/>
      <c r="I90" s="90"/>
      <c r="J90" s="90"/>
      <c r="K90" s="90"/>
      <c r="L90" s="90"/>
    </row>
    <row r="91" spans="3:12" ht="12" customHeight="1">
      <c r="C91" s="92"/>
      <c r="D91" s="92"/>
      <c r="E91" s="92"/>
      <c r="F91" s="92"/>
      <c r="G91" s="92"/>
      <c r="H91" s="240" t="s">
        <v>1</v>
      </c>
      <c r="I91" s="240"/>
      <c r="J91" s="240"/>
      <c r="K91" s="227" t="s">
        <v>48</v>
      </c>
      <c r="L91" s="227"/>
    </row>
    <row r="92" spans="3:12" ht="12" customHeight="1">
      <c r="C92" s="92"/>
      <c r="D92" s="92"/>
      <c r="E92" s="92"/>
      <c r="F92" s="92"/>
      <c r="G92" s="92"/>
      <c r="H92" s="236" t="s">
        <v>49</v>
      </c>
      <c r="I92" s="236"/>
      <c r="J92" s="236"/>
      <c r="K92" s="231" t="s">
        <v>49</v>
      </c>
      <c r="L92" s="231"/>
    </row>
    <row r="93" spans="3:12" ht="12" customHeight="1">
      <c r="C93" s="69" t="s">
        <v>50</v>
      </c>
      <c r="D93" s="93"/>
      <c r="E93" s="93"/>
      <c r="F93" s="93"/>
      <c r="G93" s="50"/>
      <c r="H93" s="54">
        <v>2022</v>
      </c>
      <c r="I93" s="56">
        <v>2021</v>
      </c>
      <c r="K93" s="54">
        <v>2022</v>
      </c>
      <c r="L93" s="56">
        <v>2021</v>
      </c>
    </row>
    <row r="94" spans="3:12" ht="12" customHeight="1">
      <c r="C94" s="50" t="s">
        <v>31</v>
      </c>
      <c r="E94" s="50"/>
      <c r="F94" s="50"/>
      <c r="G94" s="50"/>
      <c r="H94" s="79">
        <v>0</v>
      </c>
      <c r="I94" s="79">
        <v>-15</v>
      </c>
      <c r="J94" s="79"/>
      <c r="K94" s="79">
        <v>0.4</v>
      </c>
      <c r="L94" s="79">
        <v>-15</v>
      </c>
    </row>
    <row r="95" spans="3:12" ht="12" customHeight="1">
      <c r="C95" s="50" t="s">
        <v>32</v>
      </c>
      <c r="E95" s="50"/>
      <c r="F95" s="50"/>
      <c r="G95" s="50"/>
      <c r="H95" s="79">
        <v>-5.6</v>
      </c>
      <c r="I95" s="79">
        <v>0</v>
      </c>
      <c r="J95" s="79"/>
      <c r="K95" s="79">
        <v>-5.7</v>
      </c>
      <c r="L95" s="79">
        <v>0</v>
      </c>
    </row>
    <row r="96" spans="3:12" ht="12" customHeight="1">
      <c r="C96" s="53" t="s">
        <v>33</v>
      </c>
      <c r="D96" s="8"/>
      <c r="E96" s="8"/>
      <c r="F96" s="96"/>
      <c r="G96" s="50"/>
      <c r="H96" s="80">
        <f>SUM(H94:H95)</f>
        <v>-5.6</v>
      </c>
      <c r="I96" s="80">
        <f>SUM(I94:I95)</f>
        <v>-15</v>
      </c>
      <c r="J96" s="77"/>
      <c r="K96" s="80">
        <f>SUM(K94:K95)</f>
        <v>-5.3</v>
      </c>
      <c r="L96" s="80">
        <f>SUM(L94:L95)</f>
        <v>-15</v>
      </c>
    </row>
    <row r="97" spans="1:12" ht="12" customHeight="1"/>
    <row r="98" spans="1:12" ht="12" customHeight="1"/>
    <row r="99" spans="1:12" ht="12" customHeight="1"/>
    <row r="100" spans="1:12" ht="12" customHeight="1" thickBot="1">
      <c r="C100" s="201" t="s">
        <v>212</v>
      </c>
      <c r="D100" s="201"/>
      <c r="E100" s="201"/>
      <c r="F100" s="201"/>
      <c r="G100" s="201"/>
      <c r="H100" s="202"/>
      <c r="I100" s="201"/>
      <c r="J100" s="201"/>
      <c r="K100" s="201"/>
      <c r="L100" s="201"/>
    </row>
    <row r="101" spans="1:12" ht="12" customHeight="1">
      <c r="C101" s="203"/>
      <c r="D101" s="203"/>
      <c r="E101" s="203"/>
      <c r="F101" s="203"/>
      <c r="G101" s="203"/>
      <c r="H101" s="244" t="s">
        <v>1</v>
      </c>
      <c r="I101" s="244"/>
      <c r="J101" s="244"/>
      <c r="K101" s="245" t="s">
        <v>48</v>
      </c>
      <c r="L101" s="245"/>
    </row>
    <row r="102" spans="1:12" ht="12" customHeight="1">
      <c r="C102" s="203"/>
      <c r="D102" s="203"/>
      <c r="E102" s="203"/>
      <c r="F102" s="203"/>
      <c r="G102" s="203"/>
      <c r="H102" s="247" t="s">
        <v>49</v>
      </c>
      <c r="I102" s="247"/>
      <c r="J102" s="247"/>
      <c r="K102" s="246" t="s">
        <v>49</v>
      </c>
      <c r="L102" s="246"/>
    </row>
    <row r="103" spans="1:12" ht="12" customHeight="1">
      <c r="C103" s="194" t="s">
        <v>50</v>
      </c>
      <c r="D103" s="195"/>
      <c r="E103" s="195"/>
      <c r="F103" s="195"/>
      <c r="G103" s="182"/>
      <c r="H103" s="196">
        <v>2022</v>
      </c>
      <c r="I103" s="197">
        <v>2021</v>
      </c>
      <c r="J103" s="173"/>
      <c r="K103" s="196">
        <v>2022</v>
      </c>
      <c r="L103" s="197">
        <v>2021</v>
      </c>
    </row>
    <row r="104" spans="1:12" ht="12" customHeight="1">
      <c r="C104" s="182" t="s">
        <v>7</v>
      </c>
      <c r="D104" s="173"/>
      <c r="E104" s="182"/>
      <c r="F104" s="182"/>
      <c r="G104" s="182"/>
      <c r="H104" s="204">
        <v>0</v>
      </c>
      <c r="I104" s="186">
        <v>0.20278008999999997</v>
      </c>
      <c r="J104" s="186"/>
      <c r="K104" s="186">
        <v>0</v>
      </c>
      <c r="L104" s="186">
        <v>0.20296441999999987</v>
      </c>
    </row>
    <row r="105" spans="1:12" s="173" customFormat="1" ht="12" customHeight="1">
      <c r="A105"/>
      <c r="C105" s="182" t="s">
        <v>8</v>
      </c>
      <c r="E105" s="182"/>
      <c r="F105" s="182"/>
      <c r="G105" s="182"/>
      <c r="H105" s="186">
        <v>0</v>
      </c>
      <c r="I105" s="187">
        <v>-3.8069999999999999</v>
      </c>
      <c r="J105" s="186"/>
      <c r="K105" s="186">
        <v>10.99</v>
      </c>
      <c r="L105" s="187">
        <v>-1.7549999999999999</v>
      </c>
    </row>
    <row r="106" spans="1:12" ht="12" customHeight="1">
      <c r="C106" s="182" t="s">
        <v>9</v>
      </c>
      <c r="D106" s="173"/>
      <c r="E106" s="182"/>
      <c r="F106" s="182"/>
      <c r="G106" s="182"/>
      <c r="H106" s="186">
        <v>0</v>
      </c>
      <c r="I106" s="187">
        <v>0</v>
      </c>
      <c r="J106" s="186"/>
      <c r="K106" s="186">
        <v>-3.4</v>
      </c>
      <c r="L106" s="187">
        <v>0</v>
      </c>
    </row>
    <row r="107" spans="1:12" ht="12" customHeight="1">
      <c r="C107" s="182" t="s">
        <v>10</v>
      </c>
      <c r="D107" s="173"/>
      <c r="E107" s="182"/>
      <c r="F107" s="182"/>
      <c r="G107" s="182"/>
      <c r="H107" s="186">
        <v>-2.00036572</v>
      </c>
      <c r="I107" s="187">
        <v>0</v>
      </c>
      <c r="J107" s="186"/>
      <c r="K107" s="186">
        <v>-2.00036572</v>
      </c>
      <c r="L107" s="187">
        <v>0</v>
      </c>
    </row>
    <row r="108" spans="1:12" ht="12" customHeight="1">
      <c r="C108" s="182" t="s">
        <v>0</v>
      </c>
      <c r="D108" s="173"/>
      <c r="E108" s="182"/>
      <c r="F108" s="182"/>
      <c r="G108" s="182"/>
      <c r="H108" s="186">
        <v>6.3629659399999996</v>
      </c>
      <c r="I108" s="187">
        <v>-4</v>
      </c>
      <c r="J108" s="186"/>
      <c r="K108" s="186">
        <v>0.11607231999999995</v>
      </c>
      <c r="L108" s="187">
        <v>-4.0199999999999996</v>
      </c>
    </row>
    <row r="109" spans="1:12" s="173" customFormat="1" ht="12" customHeight="1">
      <c r="A109"/>
      <c r="C109" s="179" t="s">
        <v>33</v>
      </c>
      <c r="D109" s="180"/>
      <c r="E109" s="180"/>
      <c r="F109" s="181"/>
      <c r="G109" s="182"/>
      <c r="H109" s="183">
        <f>SUM(H104:H108)</f>
        <v>4.3626002199999991</v>
      </c>
      <c r="I109" s="183">
        <f>SUM(I104:I108)</f>
        <v>-7.6042199099999994</v>
      </c>
      <c r="J109" s="184"/>
      <c r="K109" s="183">
        <f>SUM(K104:K108)</f>
        <v>5.7057066000000001</v>
      </c>
      <c r="L109" s="183">
        <f>SUM(L104:L108)</f>
        <v>-5.5720355799999997</v>
      </c>
    </row>
    <row r="110" spans="1:12" ht="12" customHeight="1"/>
    <row r="111" spans="1:12" ht="12" customHeight="1"/>
    <row r="112" spans="1:12" ht="12" customHeight="1">
      <c r="B112" s="3" t="s">
        <v>213</v>
      </c>
    </row>
    <row r="113" spans="1:12" ht="12" customHeight="1"/>
    <row r="114" spans="1:12" ht="12" customHeight="1"/>
    <row r="115" spans="1:12" ht="12" customHeight="1">
      <c r="B115" s="3" t="s">
        <v>214</v>
      </c>
    </row>
    <row r="116" spans="1:12" ht="12" customHeight="1">
      <c r="B116" s="3"/>
    </row>
    <row r="117" spans="1:12" ht="12" customHeight="1" thickBot="1">
      <c r="C117" s="90" t="s">
        <v>215</v>
      </c>
      <c r="D117" s="90"/>
      <c r="E117" s="90"/>
      <c r="F117" s="90"/>
      <c r="G117" s="90"/>
      <c r="H117" s="91"/>
      <c r="I117" s="90"/>
      <c r="J117" s="90"/>
      <c r="K117" s="90"/>
      <c r="L117" s="90"/>
    </row>
    <row r="118" spans="1:12" ht="12" customHeight="1">
      <c r="C118" s="92"/>
      <c r="D118" s="92"/>
      <c r="E118" s="92"/>
      <c r="F118" s="92"/>
      <c r="G118" s="92"/>
      <c r="H118" s="240" t="s">
        <v>1</v>
      </c>
      <c r="I118" s="240"/>
      <c r="J118" s="240"/>
      <c r="K118" s="227" t="s">
        <v>48</v>
      </c>
      <c r="L118" s="227"/>
    </row>
    <row r="119" spans="1:12" ht="12" customHeight="1">
      <c r="C119" s="92"/>
      <c r="D119" s="92"/>
      <c r="E119" s="92"/>
      <c r="F119" s="92"/>
      <c r="G119" s="92"/>
      <c r="H119" s="236" t="s">
        <v>49</v>
      </c>
      <c r="I119" s="236"/>
      <c r="J119" s="236"/>
      <c r="K119" s="231" t="s">
        <v>49</v>
      </c>
      <c r="L119" s="231"/>
    </row>
    <row r="120" spans="1:12" ht="12" customHeight="1">
      <c r="C120" s="69" t="s">
        <v>50</v>
      </c>
      <c r="D120" s="93"/>
      <c r="E120" s="93"/>
      <c r="F120" s="93"/>
      <c r="G120" s="50"/>
      <c r="H120" s="54">
        <v>2022</v>
      </c>
      <c r="I120" s="56">
        <v>2021</v>
      </c>
      <c r="K120" s="54">
        <v>2022</v>
      </c>
      <c r="L120" s="56">
        <v>2021</v>
      </c>
    </row>
    <row r="121" spans="1:12" ht="12" customHeight="1">
      <c r="C121" s="50" t="s">
        <v>216</v>
      </c>
      <c r="E121" s="50"/>
      <c r="F121" s="50"/>
      <c r="G121" s="50"/>
      <c r="H121" s="79">
        <v>-28.9</v>
      </c>
      <c r="I121" s="79">
        <v>-24.8</v>
      </c>
      <c r="J121" s="79"/>
      <c r="K121" s="79">
        <v>-109.4</v>
      </c>
      <c r="L121" s="79">
        <v>-98</v>
      </c>
    </row>
    <row r="122" spans="1:12" ht="12" customHeight="1">
      <c r="C122" s="50" t="s">
        <v>34</v>
      </c>
      <c r="E122" s="50"/>
      <c r="F122" s="50"/>
      <c r="G122" s="50"/>
      <c r="H122" s="79">
        <v>-1.4</v>
      </c>
      <c r="I122" s="79">
        <v>-1.9</v>
      </c>
      <c r="J122" s="79"/>
      <c r="K122" s="79">
        <v>-6.4</v>
      </c>
      <c r="L122" s="79">
        <v>-8.6999999999999993</v>
      </c>
    </row>
    <row r="123" spans="1:12" ht="12" customHeight="1">
      <c r="C123" s="50" t="s">
        <v>217</v>
      </c>
      <c r="E123" s="50"/>
      <c r="F123" s="50"/>
      <c r="G123" s="50"/>
      <c r="H123" s="79">
        <v>1.4</v>
      </c>
      <c r="I123" s="79">
        <v>1.300000000000002</v>
      </c>
      <c r="J123" s="79"/>
      <c r="K123" s="79">
        <v>5.5000000000000089</v>
      </c>
      <c r="L123" s="79">
        <v>7.2999999999999936</v>
      </c>
    </row>
    <row r="124" spans="1:12" ht="12" customHeight="1">
      <c r="C124" s="53" t="s">
        <v>33</v>
      </c>
      <c r="D124" s="8"/>
      <c r="E124" s="8"/>
      <c r="F124" s="96"/>
      <c r="G124" s="50"/>
      <c r="H124" s="80">
        <f>SUM(H121:H123)</f>
        <v>-28.9</v>
      </c>
      <c r="I124" s="80">
        <f>SUM(I121:I123)</f>
        <v>-25.4</v>
      </c>
      <c r="J124" s="77"/>
      <c r="K124" s="80">
        <f>SUM(K121:K123)</f>
        <v>-110.3</v>
      </c>
      <c r="L124" s="80">
        <f>SUM(L121:L123)</f>
        <v>-99.4</v>
      </c>
    </row>
    <row r="125" spans="1:12" ht="12" customHeight="1"/>
    <row r="126" spans="1:12" s="173" customFormat="1" ht="12" customHeight="1">
      <c r="A126"/>
    </row>
    <row r="127" spans="1:12" ht="12" customHeight="1">
      <c r="B127" s="3" t="s">
        <v>218</v>
      </c>
    </row>
    <row r="128" spans="1:12" ht="12" customHeight="1">
      <c r="B128" s="3"/>
    </row>
    <row r="129" spans="2:12" ht="12" customHeight="1" thickBot="1">
      <c r="C129" s="90" t="s">
        <v>219</v>
      </c>
      <c r="D129" s="90"/>
      <c r="E129" s="90"/>
      <c r="F129" s="90"/>
      <c r="G129" s="90"/>
      <c r="H129" s="91"/>
      <c r="I129" s="90"/>
      <c r="J129" s="90"/>
      <c r="K129" s="90"/>
      <c r="L129" s="90"/>
    </row>
    <row r="130" spans="2:12" ht="12" customHeight="1">
      <c r="C130" s="92"/>
      <c r="D130" s="92"/>
      <c r="E130" s="92"/>
      <c r="F130" s="92"/>
      <c r="G130" s="92"/>
      <c r="H130" s="240" t="s">
        <v>1</v>
      </c>
      <c r="I130" s="240"/>
      <c r="J130" s="240"/>
      <c r="K130" s="227" t="s">
        <v>48</v>
      </c>
      <c r="L130" s="227"/>
    </row>
    <row r="131" spans="2:12" ht="12" customHeight="1">
      <c r="C131" s="92"/>
      <c r="D131" s="92"/>
      <c r="E131" s="92"/>
      <c r="F131" s="92"/>
      <c r="G131" s="92"/>
      <c r="H131" s="236" t="s">
        <v>49</v>
      </c>
      <c r="I131" s="236"/>
      <c r="J131" s="236"/>
      <c r="K131" s="231" t="s">
        <v>49</v>
      </c>
      <c r="L131" s="231"/>
    </row>
    <row r="132" spans="2:12" ht="12" customHeight="1">
      <c r="C132" s="69" t="s">
        <v>50</v>
      </c>
      <c r="D132" s="93"/>
      <c r="E132" s="93"/>
      <c r="F132" s="93"/>
      <c r="G132" s="50"/>
      <c r="H132" s="54">
        <v>2022</v>
      </c>
      <c r="I132" s="56">
        <v>2021</v>
      </c>
      <c r="K132" s="54">
        <v>2022</v>
      </c>
      <c r="L132" s="56">
        <v>2021</v>
      </c>
    </row>
    <row r="133" spans="2:12" ht="12" customHeight="1">
      <c r="C133" s="50" t="s">
        <v>35</v>
      </c>
      <c r="D133" s="50"/>
      <c r="E133" s="50"/>
      <c r="F133" s="50"/>
      <c r="G133" s="50"/>
      <c r="H133" s="79">
        <v>2.8</v>
      </c>
      <c r="I133" s="79">
        <v>0.2</v>
      </c>
      <c r="K133" s="79">
        <v>7</v>
      </c>
      <c r="L133" s="79">
        <v>0.3</v>
      </c>
    </row>
    <row r="134" spans="2:12" ht="12" customHeight="1">
      <c r="C134" s="61" t="s">
        <v>220</v>
      </c>
      <c r="E134" s="50"/>
      <c r="F134" s="50"/>
      <c r="G134" s="50"/>
      <c r="H134" s="79">
        <v>1.8</v>
      </c>
      <c r="I134" s="79">
        <v>-0.4</v>
      </c>
      <c r="J134" s="79"/>
      <c r="K134" s="79">
        <v>4.3</v>
      </c>
      <c r="L134" s="79">
        <v>-1</v>
      </c>
    </row>
    <row r="135" spans="2:12" ht="12" customHeight="1">
      <c r="C135" s="61" t="s">
        <v>221</v>
      </c>
      <c r="E135" s="50"/>
      <c r="F135" s="50"/>
      <c r="G135" s="50"/>
      <c r="H135" s="79">
        <v>0</v>
      </c>
      <c r="I135" s="79">
        <v>0</v>
      </c>
      <c r="J135" s="79"/>
      <c r="K135" s="79">
        <v>0</v>
      </c>
      <c r="L135" s="79">
        <v>-7.7</v>
      </c>
    </row>
    <row r="136" spans="2:12" ht="12" customHeight="1">
      <c r="C136" s="61" t="s">
        <v>222</v>
      </c>
      <c r="E136" s="50"/>
      <c r="F136" s="50"/>
      <c r="G136" s="50"/>
      <c r="H136" s="79">
        <v>0</v>
      </c>
      <c r="I136" s="79">
        <v>0</v>
      </c>
      <c r="J136" s="79"/>
      <c r="K136" s="79">
        <v>0</v>
      </c>
      <c r="L136" s="79">
        <v>9.4</v>
      </c>
    </row>
    <row r="137" spans="2:12" ht="12" customHeight="1">
      <c r="C137" s="61" t="s">
        <v>223</v>
      </c>
      <c r="E137" s="50"/>
      <c r="F137" s="50"/>
      <c r="G137" s="50"/>
      <c r="H137" s="79">
        <v>-0.5</v>
      </c>
      <c r="I137" s="79">
        <v>4.9000000000000004</v>
      </c>
      <c r="J137" s="79"/>
      <c r="K137" s="79">
        <v>-7.6</v>
      </c>
      <c r="L137" s="79">
        <v>0.9</v>
      </c>
    </row>
    <row r="138" spans="2:12" ht="12" customHeight="1">
      <c r="C138" s="50" t="s">
        <v>224</v>
      </c>
      <c r="E138" s="50"/>
      <c r="F138" s="50"/>
      <c r="G138" s="50"/>
      <c r="H138" s="79">
        <v>0.10000000000000053</v>
      </c>
      <c r="I138" s="79">
        <v>-0.20000000000000018</v>
      </c>
      <c r="J138" s="79"/>
      <c r="K138" s="79">
        <v>-1.0999999999999996</v>
      </c>
      <c r="L138" s="79">
        <v>-1.2999999999999998</v>
      </c>
    </row>
    <row r="139" spans="2:12" ht="12" customHeight="1">
      <c r="C139" s="53" t="s">
        <v>33</v>
      </c>
      <c r="D139" s="8"/>
      <c r="E139" s="8"/>
      <c r="F139" s="96"/>
      <c r="G139" s="50"/>
      <c r="H139" s="80">
        <f>SUM(H133:H138)</f>
        <v>4.2</v>
      </c>
      <c r="I139" s="80">
        <f>SUM(I133:I138)</f>
        <v>4.5</v>
      </c>
      <c r="J139" s="77">
        <v>-121.60000000000001</v>
      </c>
      <c r="K139" s="80">
        <f>SUM(K133:K138)</f>
        <v>2.6000000000000014</v>
      </c>
      <c r="L139" s="80">
        <f>SUM(L133:L138)</f>
        <v>0.60000000000000009</v>
      </c>
    </row>
    <row r="140" spans="2:12" ht="12" customHeight="1"/>
    <row r="141" spans="2:12" ht="12" customHeight="1"/>
    <row r="142" spans="2:12" ht="12" customHeight="1">
      <c r="B142" s="3" t="s">
        <v>225</v>
      </c>
    </row>
    <row r="143" spans="2:12" ht="12" customHeight="1">
      <c r="B143" s="3"/>
    </row>
    <row r="144" spans="2:12" ht="12" customHeight="1" thickBot="1">
      <c r="C144" s="90" t="s">
        <v>226</v>
      </c>
      <c r="D144" s="90"/>
      <c r="E144" s="90"/>
      <c r="F144" s="90"/>
      <c r="G144" s="90"/>
      <c r="H144" s="91"/>
      <c r="I144" s="90"/>
      <c r="J144" s="90"/>
      <c r="K144" s="90"/>
      <c r="L144" s="90"/>
    </row>
    <row r="145" spans="1:12" ht="12" customHeight="1">
      <c r="C145" s="92"/>
      <c r="D145" s="92"/>
      <c r="E145" s="92"/>
      <c r="F145" s="92"/>
      <c r="G145" s="92"/>
      <c r="H145" s="240" t="s">
        <v>1</v>
      </c>
      <c r="I145" s="240"/>
      <c r="J145" s="240"/>
      <c r="K145" s="227" t="s">
        <v>48</v>
      </c>
      <c r="L145" s="227"/>
    </row>
    <row r="146" spans="1:12" ht="12" customHeight="1">
      <c r="C146" s="92"/>
      <c r="D146" s="92"/>
      <c r="E146" s="92"/>
      <c r="F146" s="92"/>
      <c r="G146" s="92"/>
      <c r="H146" s="236" t="s">
        <v>49</v>
      </c>
      <c r="I146" s="236"/>
      <c r="J146" s="236"/>
      <c r="K146" s="231" t="s">
        <v>49</v>
      </c>
      <c r="L146" s="231"/>
    </row>
    <row r="147" spans="1:12" ht="12" customHeight="1">
      <c r="C147" s="69" t="s">
        <v>50</v>
      </c>
      <c r="D147" s="93"/>
      <c r="E147" s="93"/>
      <c r="F147" s="93"/>
      <c r="G147" s="50"/>
      <c r="H147" s="54">
        <v>2022</v>
      </c>
      <c r="I147" s="56">
        <v>2021</v>
      </c>
      <c r="K147" s="54">
        <v>2022</v>
      </c>
      <c r="L147" s="56">
        <v>2021</v>
      </c>
    </row>
    <row r="148" spans="1:12" ht="12" customHeight="1">
      <c r="C148" s="50" t="s">
        <v>227</v>
      </c>
      <c r="D148" s="50"/>
      <c r="E148" s="50"/>
      <c r="F148" s="50"/>
      <c r="G148" s="50"/>
      <c r="H148" s="79">
        <v>-7</v>
      </c>
      <c r="I148" s="79">
        <v>-8.5</v>
      </c>
      <c r="K148" s="79">
        <v>-26.1</v>
      </c>
      <c r="L148" s="79">
        <v>-15.6</v>
      </c>
    </row>
    <row r="149" spans="1:12" ht="12" customHeight="1">
      <c r="C149" s="61" t="s">
        <v>228</v>
      </c>
      <c r="E149" s="50"/>
      <c r="F149" s="50"/>
      <c r="G149" s="50"/>
      <c r="H149" s="79">
        <v>0</v>
      </c>
      <c r="I149" s="79">
        <v>0</v>
      </c>
      <c r="J149" s="79"/>
      <c r="K149" s="79">
        <v>0</v>
      </c>
      <c r="L149" s="79">
        <v>0</v>
      </c>
    </row>
    <row r="150" spans="1:12" ht="12" customHeight="1">
      <c r="C150" s="53" t="s">
        <v>33</v>
      </c>
      <c r="D150" s="8"/>
      <c r="E150" s="8"/>
      <c r="F150" s="96"/>
      <c r="G150" s="50"/>
      <c r="H150" s="80">
        <f>SUM(H148:H149)</f>
        <v>-7</v>
      </c>
      <c r="I150" s="80">
        <f>SUM(I148:I149)</f>
        <v>-8.5</v>
      </c>
      <c r="J150" s="77"/>
      <c r="K150" s="80">
        <f>SUM(K148:K149)</f>
        <v>-26.1</v>
      </c>
      <c r="L150" s="80">
        <f>SUM(L148:L149)</f>
        <v>-15.6</v>
      </c>
    </row>
    <row r="151" spans="1:12" ht="12" customHeight="1"/>
    <row r="152" spans="1:12" ht="12" customHeight="1"/>
    <row r="153" spans="1:12" ht="12" customHeight="1">
      <c r="B153" s="3" t="s">
        <v>229</v>
      </c>
    </row>
    <row r="154" spans="1:12" ht="12" customHeight="1"/>
    <row r="155" spans="1:12" ht="12" customHeight="1" thickBot="1">
      <c r="C155" s="90" t="s">
        <v>230</v>
      </c>
      <c r="D155" s="90"/>
      <c r="E155" s="90"/>
      <c r="F155" s="90"/>
      <c r="G155" s="90"/>
      <c r="H155" s="91"/>
      <c r="I155" s="90"/>
      <c r="J155" s="90"/>
      <c r="K155" s="90"/>
      <c r="L155" s="90"/>
    </row>
    <row r="156" spans="1:12" ht="12" customHeight="1">
      <c r="C156" s="92"/>
      <c r="D156" s="92"/>
      <c r="E156" s="92"/>
      <c r="F156" s="92"/>
      <c r="G156" s="92"/>
      <c r="H156" s="240" t="s">
        <v>1</v>
      </c>
      <c r="I156" s="240"/>
      <c r="J156" s="240"/>
      <c r="K156" s="227" t="s">
        <v>48</v>
      </c>
      <c r="L156" s="227"/>
    </row>
    <row r="157" spans="1:12" ht="12" customHeight="1">
      <c r="C157" s="92"/>
      <c r="D157" s="92"/>
      <c r="E157" s="92"/>
      <c r="F157" s="92"/>
      <c r="G157" s="92"/>
      <c r="H157" s="236" t="s">
        <v>49</v>
      </c>
      <c r="I157" s="236"/>
      <c r="J157" s="236"/>
      <c r="K157" s="231" t="s">
        <v>49</v>
      </c>
      <c r="L157" s="231"/>
    </row>
    <row r="158" spans="1:12" ht="12" customHeight="1">
      <c r="C158" s="69" t="s">
        <v>50</v>
      </c>
      <c r="D158" s="93"/>
      <c r="E158" s="93"/>
      <c r="F158" s="93"/>
      <c r="G158" s="50"/>
      <c r="H158" s="54">
        <v>2022</v>
      </c>
      <c r="I158" s="56">
        <v>2021</v>
      </c>
      <c r="K158" s="54">
        <v>2022</v>
      </c>
      <c r="L158" s="56">
        <v>2021</v>
      </c>
    </row>
    <row r="159" spans="1:12" s="173" customFormat="1" ht="12" customHeight="1">
      <c r="A159"/>
      <c r="C159" s="182" t="s">
        <v>11</v>
      </c>
      <c r="D159" s="182"/>
      <c r="E159" s="182"/>
      <c r="F159" s="182"/>
      <c r="G159" s="182"/>
      <c r="H159" s="186">
        <v>6.3</v>
      </c>
      <c r="I159" s="186">
        <v>7.5</v>
      </c>
      <c r="K159" s="186">
        <v>33.299999999999997</v>
      </c>
      <c r="L159" s="186">
        <v>19.2</v>
      </c>
    </row>
    <row r="160" spans="1:12" s="173" customFormat="1" ht="12" customHeight="1">
      <c r="A160"/>
      <c r="C160" s="205" t="s">
        <v>12</v>
      </c>
      <c r="D160" s="182"/>
      <c r="E160" s="182"/>
      <c r="F160" s="182"/>
      <c r="G160" s="182"/>
      <c r="H160" s="186">
        <v>3.5</v>
      </c>
      <c r="I160" s="186">
        <v>2.1</v>
      </c>
      <c r="K160" s="186">
        <v>11</v>
      </c>
      <c r="L160" s="186">
        <v>12.1</v>
      </c>
    </row>
    <row r="161" spans="1:12" s="173" customFormat="1" ht="12" customHeight="1">
      <c r="A161"/>
      <c r="C161" s="205" t="s">
        <v>231</v>
      </c>
      <c r="D161" s="182"/>
      <c r="E161" s="182"/>
      <c r="F161" s="182"/>
      <c r="G161" s="182"/>
      <c r="H161" s="186">
        <v>0.9</v>
      </c>
      <c r="I161" s="186">
        <v>0.1</v>
      </c>
      <c r="K161" s="186">
        <v>5.5</v>
      </c>
      <c r="L161" s="186">
        <v>1.5</v>
      </c>
    </row>
    <row r="162" spans="1:12" s="173" customFormat="1" ht="12" customHeight="1">
      <c r="A162"/>
      <c r="C162" s="206" t="s">
        <v>0</v>
      </c>
      <c r="D162" s="195"/>
      <c r="E162" s="195"/>
      <c r="F162" s="195"/>
      <c r="G162" s="182"/>
      <c r="H162" s="207">
        <v>0</v>
      </c>
      <c r="I162" s="207">
        <v>0</v>
      </c>
      <c r="K162" s="207">
        <v>0.4</v>
      </c>
      <c r="L162" s="207">
        <v>0.6</v>
      </c>
    </row>
    <row r="163" spans="1:12" s="173" customFormat="1" ht="12" customHeight="1">
      <c r="A163"/>
      <c r="C163" s="208" t="s">
        <v>232</v>
      </c>
      <c r="D163" s="182"/>
      <c r="E163" s="182"/>
      <c r="F163" s="182"/>
      <c r="G163" s="182"/>
      <c r="H163" s="184">
        <f>SUM(H159:H162)</f>
        <v>10.700000000000001</v>
      </c>
      <c r="I163" s="184">
        <f>SUM(I159:I162)</f>
        <v>9.6999999999999993</v>
      </c>
      <c r="J163" s="209"/>
      <c r="K163" s="184">
        <f>SUM(K159:K162)</f>
        <v>50.199999999999996</v>
      </c>
      <c r="L163" s="184">
        <f>SUM(L159:L162)</f>
        <v>33.4</v>
      </c>
    </row>
    <row r="164" spans="1:12" s="173" customFormat="1" ht="12" customHeight="1">
      <c r="A164"/>
      <c r="C164" s="182" t="s">
        <v>233</v>
      </c>
      <c r="E164" s="182"/>
      <c r="F164" s="182"/>
      <c r="G164" s="182"/>
      <c r="H164" s="186">
        <v>-2.1000000000000005</v>
      </c>
      <c r="I164" s="186">
        <v>-0.7</v>
      </c>
      <c r="J164" s="186"/>
      <c r="K164" s="186">
        <v>-1.6</v>
      </c>
      <c r="L164" s="186">
        <v>2</v>
      </c>
    </row>
    <row r="165" spans="1:12" s="173" customFormat="1" ht="12" customHeight="1">
      <c r="A165"/>
      <c r="C165" s="210" t="s">
        <v>13</v>
      </c>
      <c r="D165" s="180"/>
      <c r="E165" s="180"/>
      <c r="F165" s="181"/>
      <c r="G165" s="182"/>
      <c r="H165" s="183">
        <f>SUM(H163:H164)</f>
        <v>8.6000000000000014</v>
      </c>
      <c r="I165" s="183">
        <f>SUM(I163:I164)</f>
        <v>9</v>
      </c>
      <c r="J165" s="184"/>
      <c r="K165" s="183">
        <f>SUM(K163:K164)</f>
        <v>48.599999999999994</v>
      </c>
      <c r="L165" s="183">
        <f>SUM(L163:L164)</f>
        <v>35.4</v>
      </c>
    </row>
    <row r="166" spans="1:12" ht="12" customHeight="1">
      <c r="K166" s="134"/>
    </row>
    <row r="167" spans="1:12" ht="12" customHeight="1">
      <c r="K167" s="134"/>
    </row>
    <row r="168" spans="1:12" ht="12" customHeight="1">
      <c r="B168" s="3" t="s">
        <v>234</v>
      </c>
      <c r="K168" s="185"/>
    </row>
    <row r="169" spans="1:12" ht="12" customHeight="1"/>
    <row r="170" spans="1:12" ht="12" customHeight="1" thickBot="1">
      <c r="C170" s="90" t="s">
        <v>235</v>
      </c>
      <c r="D170" s="90"/>
      <c r="E170" s="90"/>
      <c r="F170" s="90"/>
      <c r="G170" s="90"/>
      <c r="H170" s="91"/>
      <c r="I170" s="90"/>
      <c r="J170" s="90"/>
      <c r="K170" s="90"/>
      <c r="L170" s="90"/>
    </row>
    <row r="171" spans="1:12" ht="12" customHeight="1">
      <c r="C171" s="92"/>
      <c r="D171" s="92"/>
      <c r="E171" s="92"/>
      <c r="F171" s="92"/>
      <c r="G171" s="92"/>
      <c r="H171" s="92"/>
      <c r="I171" s="92"/>
      <c r="K171" s="231" t="s">
        <v>49</v>
      </c>
      <c r="L171" s="231"/>
    </row>
    <row r="172" spans="1:12" ht="12" customHeight="1">
      <c r="C172" s="69" t="s">
        <v>50</v>
      </c>
      <c r="D172" s="93"/>
      <c r="E172" s="93"/>
      <c r="F172" s="93"/>
      <c r="G172" s="93"/>
      <c r="H172" s="93"/>
      <c r="I172" s="93"/>
      <c r="K172" s="54">
        <v>2022</v>
      </c>
      <c r="L172" s="56">
        <v>2021</v>
      </c>
    </row>
    <row r="173" spans="1:12" ht="12" customHeight="1">
      <c r="C173" s="50" t="s">
        <v>286</v>
      </c>
      <c r="D173" s="50"/>
      <c r="E173" s="50"/>
      <c r="F173" s="50"/>
      <c r="G173" s="50"/>
      <c r="H173" s="50"/>
      <c r="I173" s="50"/>
      <c r="K173" s="79">
        <v>0</v>
      </c>
      <c r="L173" s="79">
        <v>13.9</v>
      </c>
    </row>
    <row r="174" spans="1:12" ht="12" customHeight="1">
      <c r="C174" s="50" t="s">
        <v>287</v>
      </c>
      <c r="D174" s="50"/>
      <c r="E174" s="50"/>
      <c r="F174" s="50"/>
      <c r="G174" s="50"/>
      <c r="H174" s="50"/>
      <c r="I174" s="50"/>
      <c r="K174" s="79">
        <v>20.8</v>
      </c>
      <c r="L174" s="79">
        <v>53.7</v>
      </c>
    </row>
    <row r="175" spans="1:12" ht="12" customHeight="1">
      <c r="C175" s="50" t="s">
        <v>288</v>
      </c>
      <c r="K175" s="79">
        <v>30.8</v>
      </c>
      <c r="L175" s="79">
        <v>49.286461840000015</v>
      </c>
    </row>
    <row r="176" spans="1:12" ht="12" customHeight="1">
      <c r="C176" s="50" t="s">
        <v>289</v>
      </c>
      <c r="K176" s="79">
        <v>73.900000000000006</v>
      </c>
      <c r="L176" s="79">
        <v>117.74735368</v>
      </c>
    </row>
    <row r="177" spans="3:12" ht="12" customHeight="1">
      <c r="C177" s="93" t="s">
        <v>290</v>
      </c>
      <c r="D177" s="84"/>
      <c r="E177" s="84"/>
      <c r="F177" s="84"/>
      <c r="G177" s="84"/>
      <c r="H177" s="84"/>
      <c r="I177" s="84"/>
      <c r="K177" s="99">
        <v>81.599999999999994</v>
      </c>
      <c r="L177" s="99">
        <v>0</v>
      </c>
    </row>
    <row r="178" spans="3:12" ht="12" customHeight="1">
      <c r="C178" s="50" t="s">
        <v>236</v>
      </c>
      <c r="K178" s="79">
        <f>SUM(K173:K177)</f>
        <v>207.1</v>
      </c>
      <c r="L178" s="79">
        <f>SUM(L173:L177)</f>
        <v>234.63381552000004</v>
      </c>
    </row>
    <row r="179" spans="3:12" ht="12" customHeight="1">
      <c r="C179" s="50" t="s">
        <v>237</v>
      </c>
      <c r="K179" s="79">
        <v>93.200000000000017</v>
      </c>
      <c r="L179" s="79">
        <v>181.00000000000003</v>
      </c>
    </row>
    <row r="180" spans="3:12" ht="12" customHeight="1">
      <c r="C180" s="53" t="s">
        <v>81</v>
      </c>
      <c r="D180" s="8"/>
      <c r="E180" s="8"/>
      <c r="F180" s="8"/>
      <c r="G180" s="8"/>
      <c r="H180" s="8"/>
      <c r="I180" s="8"/>
      <c r="K180" s="82">
        <f>+K178+K179</f>
        <v>300.3</v>
      </c>
      <c r="L180" s="82">
        <f>+L178+L179</f>
        <v>415.6338155200001</v>
      </c>
    </row>
    <row r="181" spans="3:12" ht="12" customHeight="1">
      <c r="K181" s="9"/>
    </row>
    <row r="182" spans="3:12" ht="12" customHeight="1"/>
    <row r="183" spans="3:12" ht="12" customHeight="1" thickBot="1">
      <c r="C183" s="90" t="s">
        <v>238</v>
      </c>
      <c r="D183" s="90"/>
      <c r="E183" s="90"/>
      <c r="F183" s="90"/>
      <c r="G183" s="90"/>
      <c r="H183" s="91"/>
      <c r="I183" s="90"/>
      <c r="J183" s="90"/>
      <c r="K183" s="90"/>
      <c r="L183" s="90"/>
    </row>
    <row r="184" spans="3:12" ht="12" customHeight="1">
      <c r="C184" s="50"/>
      <c r="D184" s="50"/>
      <c r="E184" s="50"/>
      <c r="F184" s="50"/>
      <c r="G184" s="50"/>
      <c r="H184" s="240" t="s">
        <v>1</v>
      </c>
      <c r="I184" s="240"/>
      <c r="J184" s="240"/>
      <c r="K184" s="227" t="s">
        <v>48</v>
      </c>
      <c r="L184" s="227"/>
    </row>
    <row r="185" spans="3:12" ht="12" customHeight="1">
      <c r="C185" s="92"/>
      <c r="D185" s="92"/>
      <c r="E185" s="92"/>
      <c r="F185" s="92"/>
      <c r="G185" s="92"/>
      <c r="H185" s="236" t="s">
        <v>49</v>
      </c>
      <c r="I185" s="236"/>
      <c r="J185" s="188"/>
      <c r="K185" s="231" t="s">
        <v>49</v>
      </c>
      <c r="L185" s="231"/>
    </row>
    <row r="186" spans="3:12" ht="12" customHeight="1">
      <c r="C186" s="69" t="s">
        <v>50</v>
      </c>
      <c r="D186" s="93"/>
      <c r="E186" s="93"/>
      <c r="F186" s="93"/>
      <c r="G186" s="50"/>
      <c r="H186" s="54">
        <v>2022</v>
      </c>
      <c r="I186" s="56">
        <v>2021</v>
      </c>
      <c r="K186" s="54">
        <v>2022</v>
      </c>
      <c r="L186" s="56">
        <v>2021</v>
      </c>
    </row>
    <row r="187" spans="3:12" ht="12" customHeight="1">
      <c r="C187" s="119"/>
      <c r="D187" s="50"/>
      <c r="E187" s="50"/>
      <c r="F187" s="50"/>
      <c r="G187" s="50"/>
      <c r="K187" s="94"/>
      <c r="L187" s="95"/>
    </row>
    <row r="188" spans="3:12" ht="12" customHeight="1">
      <c r="C188" s="4" t="s">
        <v>239</v>
      </c>
      <c r="H188" s="133">
        <v>8.5999999999999766</v>
      </c>
      <c r="I188" s="133">
        <v>60.000000000000028</v>
      </c>
      <c r="K188" s="133">
        <v>139.29999999999987</v>
      </c>
      <c r="L188" s="133">
        <v>247.7</v>
      </c>
    </row>
    <row r="189" spans="3:12" ht="12" customHeight="1">
      <c r="C189" s="4" t="s">
        <v>240</v>
      </c>
      <c r="H189" s="133">
        <v>92</v>
      </c>
      <c r="I189" s="133">
        <v>80.900000000000006</v>
      </c>
      <c r="K189" s="133">
        <v>326.7</v>
      </c>
      <c r="L189" s="133">
        <v>220.4</v>
      </c>
    </row>
    <row r="190" spans="3:12" ht="12" customHeight="1">
      <c r="C190" s="4" t="s">
        <v>241</v>
      </c>
      <c r="H190" s="133">
        <v>25</v>
      </c>
      <c r="I190" s="133">
        <v>23.3</v>
      </c>
      <c r="K190" s="133">
        <v>106.4</v>
      </c>
      <c r="L190" s="133">
        <v>127.2</v>
      </c>
    </row>
    <row r="191" spans="3:12" ht="12" customHeight="1">
      <c r="C191" s="4" t="s">
        <v>242</v>
      </c>
      <c r="H191" s="133">
        <v>1.4</v>
      </c>
      <c r="I191" s="133">
        <v>1.300000000000002</v>
      </c>
      <c r="K191" s="133">
        <v>5.5000000000000089</v>
      </c>
      <c r="L191" s="133">
        <v>7.2999999999999936</v>
      </c>
    </row>
    <row r="192" spans="3:12" ht="12.75" customHeight="1">
      <c r="C192" s="4" t="s">
        <v>243</v>
      </c>
      <c r="H192" s="133">
        <v>4.0999999999999996</v>
      </c>
      <c r="I192" s="133">
        <v>6.8</v>
      </c>
      <c r="K192" s="133">
        <v>25.9</v>
      </c>
      <c r="L192" s="133">
        <v>43.9</v>
      </c>
    </row>
    <row r="193" spans="2:12" ht="12.75" customHeight="1">
      <c r="C193" s="4" t="s">
        <v>201</v>
      </c>
      <c r="H193" s="133">
        <v>-25.5</v>
      </c>
      <c r="I193" s="133">
        <v>-44.7</v>
      </c>
      <c r="K193" s="133">
        <v>-135.69999999999999</v>
      </c>
      <c r="L193" s="133">
        <v>-151.19999999999999</v>
      </c>
    </row>
    <row r="194" spans="2:12" ht="12.75" customHeight="1">
      <c r="C194" s="4" t="s">
        <v>202</v>
      </c>
      <c r="H194" s="133">
        <v>-15.6</v>
      </c>
      <c r="I194" s="133">
        <v>-47.099999999999994</v>
      </c>
      <c r="K194" s="133">
        <v>-105.9</v>
      </c>
      <c r="L194" s="133">
        <v>-214.2</v>
      </c>
    </row>
    <row r="195" spans="2:12" ht="12.75" customHeight="1">
      <c r="C195" s="4" t="s">
        <v>203</v>
      </c>
      <c r="H195" s="133">
        <v>-11.5</v>
      </c>
      <c r="I195" s="133">
        <v>-13.6</v>
      </c>
      <c r="K195" s="133">
        <v>-11.5</v>
      </c>
      <c r="L195" s="133">
        <v>-13.6</v>
      </c>
    </row>
    <row r="196" spans="2:12" ht="12.75" customHeight="1">
      <c r="C196" s="4"/>
      <c r="H196" s="214"/>
      <c r="I196" s="214"/>
      <c r="K196" s="214"/>
      <c r="L196" s="214"/>
    </row>
    <row r="197" spans="2:12" ht="12.75" customHeight="1">
      <c r="C197" s="216" t="s">
        <v>154</v>
      </c>
      <c r="H197" s="214"/>
      <c r="I197" s="214"/>
      <c r="K197" s="214"/>
      <c r="L197" s="214"/>
    </row>
    <row r="198" spans="2:12" ht="12.75" customHeight="1">
      <c r="C198" s="4" t="s">
        <v>244</v>
      </c>
      <c r="H198" s="215">
        <v>42.599999999999973</v>
      </c>
      <c r="I198" s="215">
        <v>23.9</v>
      </c>
      <c r="K198" s="215">
        <v>131.39999999999998</v>
      </c>
      <c r="L198" s="215">
        <v>133.89999999999986</v>
      </c>
    </row>
    <row r="199" spans="2:12" ht="12.75" customHeight="1">
      <c r="C199" s="49" t="s">
        <v>245</v>
      </c>
      <c r="D199" s="84"/>
      <c r="E199" s="84"/>
      <c r="F199" s="84"/>
      <c r="H199" s="150">
        <v>1.7039999999999988</v>
      </c>
      <c r="I199" s="150">
        <v>1.0257510729613732</v>
      </c>
      <c r="K199" s="150">
        <v>1.2349624060150373</v>
      </c>
      <c r="L199" s="150">
        <v>1.0526729559748416</v>
      </c>
    </row>
    <row r="200" spans="2:12" ht="12.75" customHeight="1">
      <c r="C200" s="241" t="s">
        <v>246</v>
      </c>
      <c r="D200" s="241"/>
      <c r="E200" s="241"/>
      <c r="F200" s="241"/>
      <c r="G200" s="241"/>
      <c r="H200" s="241"/>
      <c r="I200" s="241"/>
      <c r="J200" s="241"/>
      <c r="K200" s="241"/>
      <c r="L200" s="241"/>
    </row>
    <row r="201" spans="2:12" ht="12.75" customHeight="1"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</row>
    <row r="202" spans="2:12" ht="12.75" customHeight="1">
      <c r="H202" s="79"/>
      <c r="I202" s="95"/>
      <c r="K202" s="79"/>
      <c r="L202" s="79"/>
    </row>
    <row r="203" spans="2:12" ht="12.75" customHeight="1">
      <c r="H203" s="79"/>
      <c r="I203" s="95"/>
      <c r="K203" s="79"/>
      <c r="L203" s="79"/>
    </row>
    <row r="204" spans="2:12" ht="12" customHeight="1">
      <c r="B204" s="152" t="s">
        <v>247</v>
      </c>
      <c r="C204" s="59"/>
      <c r="I204" s="95"/>
      <c r="K204" s="142"/>
      <c r="L204" s="142"/>
    </row>
    <row r="205" spans="2:12" ht="12" customHeight="1">
      <c r="H205" s="79"/>
      <c r="I205" s="95"/>
      <c r="K205" s="79"/>
      <c r="L205" s="79"/>
    </row>
    <row r="206" spans="2:12" ht="12" customHeight="1" thickBot="1">
      <c r="C206" s="90" t="s">
        <v>248</v>
      </c>
      <c r="D206" s="90"/>
      <c r="E206" s="90"/>
      <c r="F206" s="90"/>
      <c r="G206" s="90"/>
      <c r="H206" s="91"/>
      <c r="I206" s="90"/>
      <c r="J206" s="90"/>
      <c r="K206" s="90"/>
      <c r="L206" s="90"/>
    </row>
    <row r="207" spans="2:12" ht="12" customHeight="1">
      <c r="C207" s="92"/>
      <c r="D207" s="92"/>
      <c r="E207" s="92"/>
      <c r="F207" s="92"/>
      <c r="G207" s="92"/>
      <c r="J207" s="172"/>
      <c r="K207" s="235" t="s">
        <v>49</v>
      </c>
      <c r="L207" s="235"/>
    </row>
    <row r="208" spans="2:12" ht="12" customHeight="1">
      <c r="C208" s="69" t="s">
        <v>50</v>
      </c>
      <c r="D208" s="93"/>
      <c r="E208" s="93"/>
      <c r="F208" s="93"/>
      <c r="G208" s="93"/>
      <c r="H208" s="84"/>
      <c r="I208" s="84"/>
      <c r="K208" s="54">
        <v>2022</v>
      </c>
      <c r="L208" s="56">
        <v>2021</v>
      </c>
    </row>
    <row r="209" spans="3:12" ht="15" customHeight="1">
      <c r="C209" s="114" t="s">
        <v>14</v>
      </c>
      <c r="K209" s="79"/>
      <c r="L209" s="79"/>
    </row>
    <row r="210" spans="3:12" ht="12" customHeight="1">
      <c r="C210" s="50" t="s">
        <v>249</v>
      </c>
      <c r="K210" s="79">
        <v>737.9</v>
      </c>
      <c r="L210" s="79">
        <v>873</v>
      </c>
    </row>
    <row r="211" spans="3:12" ht="12" customHeight="1">
      <c r="C211" s="50" t="s">
        <v>15</v>
      </c>
      <c r="K211" s="79">
        <v>50</v>
      </c>
      <c r="L211" s="79">
        <v>0</v>
      </c>
    </row>
    <row r="212" spans="3:12" ht="12.75" customHeight="1">
      <c r="C212" s="50" t="s">
        <v>16</v>
      </c>
      <c r="K212" s="79">
        <v>100.3</v>
      </c>
      <c r="L212" s="79">
        <v>109.4</v>
      </c>
    </row>
    <row r="213" spans="3:12" ht="12.75" customHeight="1">
      <c r="C213" s="50" t="s">
        <v>17</v>
      </c>
      <c r="K213" s="79">
        <v>163.1</v>
      </c>
      <c r="L213" s="79">
        <v>189.1</v>
      </c>
    </row>
    <row r="214" spans="3:12" ht="12" customHeight="1">
      <c r="C214" s="114" t="s">
        <v>18</v>
      </c>
      <c r="K214" s="79"/>
      <c r="L214" s="79"/>
    </row>
    <row r="215" spans="3:12" ht="12" customHeight="1">
      <c r="C215" s="50" t="s">
        <v>19</v>
      </c>
      <c r="K215" s="79">
        <v>0</v>
      </c>
      <c r="L215" s="79">
        <v>8.6</v>
      </c>
    </row>
    <row r="216" spans="3:12" ht="12" customHeight="1">
      <c r="C216" s="53" t="s">
        <v>250</v>
      </c>
      <c r="D216" s="8"/>
      <c r="E216" s="8"/>
      <c r="F216" s="8"/>
      <c r="G216" s="8"/>
      <c r="H216" s="8"/>
      <c r="I216" s="8"/>
      <c r="K216" s="80">
        <f>SUM(K210:K215)</f>
        <v>1051.3</v>
      </c>
      <c r="L216" s="80">
        <f>SUM(L210:L215)</f>
        <v>1180.0999999999999</v>
      </c>
    </row>
    <row r="217" spans="3:12" ht="12" customHeight="1">
      <c r="C217" s="50" t="s">
        <v>251</v>
      </c>
      <c r="K217" s="79">
        <v>-367</v>
      </c>
      <c r="L217" s="129">
        <v>-162.6</v>
      </c>
    </row>
    <row r="218" spans="3:12" ht="12" customHeight="1">
      <c r="C218" s="50" t="s">
        <v>252</v>
      </c>
      <c r="K218" s="79">
        <v>-20</v>
      </c>
      <c r="L218" s="129">
        <v>-29.6</v>
      </c>
    </row>
    <row r="219" spans="3:12" ht="12" customHeight="1">
      <c r="C219" s="50" t="s">
        <v>39</v>
      </c>
      <c r="K219" s="79">
        <v>-4.5999999999999996</v>
      </c>
      <c r="L219" s="129">
        <v>-9.3000000000000007</v>
      </c>
    </row>
    <row r="220" spans="3:12" ht="12" customHeight="1">
      <c r="C220" s="50" t="s">
        <v>40</v>
      </c>
      <c r="K220" s="79">
        <v>0</v>
      </c>
      <c r="L220" s="129">
        <v>-5.0999999999999996</v>
      </c>
    </row>
    <row r="221" spans="3:12" ht="12" customHeight="1">
      <c r="C221" s="53" t="s">
        <v>253</v>
      </c>
      <c r="D221" s="8"/>
      <c r="E221" s="8"/>
      <c r="F221" s="8"/>
      <c r="G221" s="8"/>
      <c r="H221" s="8"/>
      <c r="I221" s="8"/>
      <c r="K221" s="80">
        <f>ROUND(SUM(K216:K220),1)</f>
        <v>659.7</v>
      </c>
      <c r="L221" s="80">
        <f>ROUND(SUM(L216:L220),1)</f>
        <v>973.5</v>
      </c>
    </row>
    <row r="222" spans="3:12" ht="12" customHeight="1">
      <c r="C222" s="212" t="s">
        <v>254</v>
      </c>
      <c r="D222" s="170"/>
      <c r="E222" s="170"/>
      <c r="F222" s="170"/>
      <c r="G222" s="170"/>
      <c r="J222" s="170"/>
      <c r="K222" s="79"/>
      <c r="L222" s="95"/>
    </row>
    <row r="223" spans="3:12" ht="12" customHeight="1">
      <c r="C223" s="59"/>
      <c r="K223" s="79"/>
      <c r="L223" s="95"/>
    </row>
    <row r="224" spans="3:12" ht="12" customHeight="1">
      <c r="C224" s="50"/>
      <c r="K224" s="79"/>
      <c r="L224" s="95"/>
    </row>
    <row r="225" spans="3:12" ht="12" customHeight="1" thickBot="1">
      <c r="C225" s="113" t="s">
        <v>255</v>
      </c>
      <c r="D225" s="90"/>
      <c r="E225" s="90"/>
      <c r="F225" s="90"/>
      <c r="G225" s="90"/>
      <c r="H225" s="11"/>
      <c r="I225" s="11"/>
      <c r="J225" s="90"/>
      <c r="K225" s="91"/>
      <c r="L225" s="90"/>
    </row>
    <row r="226" spans="3:12" ht="12" customHeight="1">
      <c r="C226" s="92"/>
      <c r="D226" s="92"/>
      <c r="E226" s="92"/>
      <c r="F226" s="92"/>
      <c r="G226" s="92"/>
      <c r="J226" s="172"/>
      <c r="K226" s="235" t="s">
        <v>49</v>
      </c>
      <c r="L226" s="235"/>
    </row>
    <row r="227" spans="3:12" ht="12" customHeight="1">
      <c r="C227" s="69" t="s">
        <v>50</v>
      </c>
      <c r="D227" s="93"/>
      <c r="E227" s="93"/>
      <c r="F227" s="93"/>
      <c r="G227" s="93"/>
      <c r="H227" s="84"/>
      <c r="I227" s="84"/>
      <c r="K227" s="54">
        <v>2022</v>
      </c>
      <c r="L227" s="56">
        <v>2021</v>
      </c>
    </row>
    <row r="228" spans="3:12" ht="12" customHeight="1">
      <c r="C228" s="114" t="s">
        <v>14</v>
      </c>
      <c r="K228" s="79"/>
      <c r="L228" s="79"/>
    </row>
    <row r="229" spans="3:12" ht="12" customHeight="1">
      <c r="C229" s="50" t="s">
        <v>256</v>
      </c>
      <c r="K229" s="79">
        <v>0</v>
      </c>
      <c r="L229" s="79">
        <v>0</v>
      </c>
    </row>
    <row r="230" spans="3:12" ht="12" customHeight="1">
      <c r="C230" s="50" t="s">
        <v>20</v>
      </c>
      <c r="K230" s="79">
        <v>0</v>
      </c>
      <c r="L230" s="79">
        <v>17.3</v>
      </c>
    </row>
    <row r="231" spans="3:12" ht="12" customHeight="1">
      <c r="C231" s="114" t="s">
        <v>18</v>
      </c>
      <c r="K231" s="79"/>
      <c r="L231" s="79"/>
    </row>
    <row r="232" spans="3:12" ht="12" customHeight="1">
      <c r="C232" s="50"/>
      <c r="K232" s="79"/>
      <c r="L232" s="79"/>
    </row>
    <row r="233" spans="3:12" ht="12" customHeight="1">
      <c r="C233" s="53" t="s">
        <v>33</v>
      </c>
      <c r="D233" s="10"/>
      <c r="E233" s="10"/>
      <c r="F233" s="10"/>
      <c r="G233" s="10"/>
      <c r="H233" s="8"/>
      <c r="I233" s="8"/>
      <c r="K233" s="80">
        <f>SUM(K229:K232)</f>
        <v>0</v>
      </c>
      <c r="L233" s="80">
        <f>SUM(L229:L232)</f>
        <v>17.3</v>
      </c>
    </row>
    <row r="234" spans="3:12" ht="12" customHeight="1">
      <c r="C234" s="50"/>
    </row>
    <row r="235" spans="3:12" ht="12" customHeight="1" thickBot="1">
      <c r="C235" s="113" t="s">
        <v>257</v>
      </c>
      <c r="D235" s="90"/>
      <c r="E235" s="90"/>
      <c r="F235" s="90"/>
      <c r="G235" s="90"/>
      <c r="H235" s="11"/>
      <c r="I235" s="11"/>
      <c r="J235" s="50"/>
      <c r="K235" s="90"/>
      <c r="L235" s="90"/>
    </row>
    <row r="236" spans="3:12" ht="12" customHeight="1">
      <c r="C236" s="92"/>
      <c r="D236" s="92"/>
      <c r="E236" s="92"/>
      <c r="F236" s="92"/>
      <c r="G236" s="92"/>
      <c r="J236" s="153"/>
      <c r="K236" s="235" t="s">
        <v>49</v>
      </c>
      <c r="L236" s="235"/>
    </row>
    <row r="237" spans="3:12" ht="12" customHeight="1">
      <c r="C237" s="93" t="s">
        <v>50</v>
      </c>
      <c r="D237" s="93"/>
      <c r="E237" s="93"/>
      <c r="F237" s="93"/>
      <c r="G237" s="93"/>
      <c r="H237" s="84"/>
      <c r="I237" s="84"/>
      <c r="J237" s="4"/>
      <c r="K237" s="54">
        <v>2022</v>
      </c>
      <c r="L237" s="56">
        <v>2021</v>
      </c>
    </row>
    <row r="238" spans="3:12" ht="12" customHeight="1">
      <c r="C238" s="50" t="s">
        <v>258</v>
      </c>
      <c r="D238" s="50"/>
      <c r="E238" s="50"/>
      <c r="F238" s="50"/>
      <c r="G238" s="50"/>
      <c r="J238" s="4"/>
      <c r="K238" s="133">
        <v>-1051.3</v>
      </c>
      <c r="L238" s="133">
        <v>-1180.0999999999999</v>
      </c>
    </row>
    <row r="239" spans="3:12" ht="12" customHeight="1">
      <c r="C239" s="50" t="s">
        <v>75</v>
      </c>
      <c r="D239" s="50"/>
      <c r="E239" s="50"/>
      <c r="F239" s="50"/>
      <c r="G239" s="50"/>
      <c r="J239" s="4"/>
      <c r="K239" s="133">
        <v>363.8</v>
      </c>
      <c r="L239" s="133">
        <v>170</v>
      </c>
    </row>
    <row r="240" spans="3:12" ht="12" customHeight="1">
      <c r="C240" s="50" t="s">
        <v>259</v>
      </c>
      <c r="D240" s="50"/>
      <c r="E240" s="50"/>
      <c r="F240" s="50"/>
      <c r="G240" s="50"/>
      <c r="J240" s="4"/>
      <c r="K240" s="133">
        <v>70.8</v>
      </c>
      <c r="L240" s="133">
        <v>73.7</v>
      </c>
    </row>
    <row r="241" spans="2:12" ht="12" customHeight="1">
      <c r="C241" s="53" t="s">
        <v>260</v>
      </c>
      <c r="D241" s="53"/>
      <c r="E241" s="53"/>
      <c r="F241" s="53"/>
      <c r="G241" s="53"/>
      <c r="H241" s="8"/>
      <c r="I241" s="8"/>
      <c r="J241" s="4"/>
      <c r="K241" s="132">
        <f>SUM(K238:K240)</f>
        <v>-616.70000000000005</v>
      </c>
      <c r="L241" s="132">
        <f>SUM(L238:L240)</f>
        <v>-936.39999999999986</v>
      </c>
    </row>
    <row r="242" spans="2:12" ht="12" customHeight="1">
      <c r="C242" s="59"/>
      <c r="D242" s="59"/>
      <c r="E242" s="59"/>
      <c r="F242" s="59"/>
      <c r="G242" s="59"/>
      <c r="J242" s="4"/>
      <c r="K242" s="133"/>
      <c r="L242" s="133"/>
    </row>
    <row r="243" spans="2:12" ht="12" customHeight="1">
      <c r="C243" s="50" t="s">
        <v>261</v>
      </c>
      <c r="D243" s="50"/>
      <c r="E243" s="50"/>
      <c r="F243" s="50"/>
      <c r="G243" s="50"/>
      <c r="J243" s="4"/>
      <c r="K243" s="133">
        <v>-32.9</v>
      </c>
      <c r="L243" s="133">
        <v>-35.9</v>
      </c>
    </row>
    <row r="244" spans="2:12" ht="12" customHeight="1">
      <c r="C244" s="50" t="s">
        <v>262</v>
      </c>
      <c r="D244" s="50"/>
      <c r="E244" s="50"/>
      <c r="F244" s="50"/>
      <c r="G244" s="50"/>
      <c r="J244" s="4"/>
      <c r="K244" s="133">
        <v>-54.3</v>
      </c>
      <c r="L244" s="133">
        <v>-79</v>
      </c>
    </row>
    <row r="245" spans="2:12" ht="12" customHeight="1">
      <c r="C245" s="53" t="s">
        <v>263</v>
      </c>
      <c r="D245" s="96"/>
      <c r="E245" s="96"/>
      <c r="F245" s="96"/>
      <c r="G245" s="96"/>
      <c r="H245" s="8"/>
      <c r="I245" s="8"/>
      <c r="J245" s="4"/>
      <c r="K245" s="131">
        <f>SUM(K241:K244)</f>
        <v>-703.9</v>
      </c>
      <c r="L245" s="131">
        <f>SUM(L241:L244)</f>
        <v>-1051.2999999999997</v>
      </c>
    </row>
    <row r="246" spans="2:12" ht="12" customHeight="1">
      <c r="H246" s="79"/>
      <c r="I246" s="95"/>
      <c r="K246" s="79"/>
      <c r="L246" s="79"/>
    </row>
    <row r="247" spans="2:12" ht="12" customHeight="1">
      <c r="H247" s="79"/>
      <c r="I247" s="95"/>
      <c r="K247" s="79"/>
      <c r="L247" s="79"/>
    </row>
    <row r="248" spans="2:12" ht="12" customHeight="1">
      <c r="B248" s="152" t="s">
        <v>264</v>
      </c>
      <c r="C248" s="59"/>
      <c r="H248" s="79"/>
      <c r="I248" s="95"/>
      <c r="K248" s="79"/>
      <c r="L248" s="79"/>
    </row>
    <row r="249" spans="2:12" ht="12" customHeight="1">
      <c r="H249" s="79"/>
      <c r="I249" s="95"/>
      <c r="K249" s="79"/>
      <c r="L249" s="79"/>
    </row>
    <row r="250" spans="2:12" ht="12" customHeight="1" thickBot="1">
      <c r="C250" s="115" t="s">
        <v>265</v>
      </c>
      <c r="D250" s="11"/>
      <c r="E250" s="11"/>
      <c r="F250" s="11"/>
      <c r="G250" s="11"/>
    </row>
    <row r="251" spans="2:12" ht="12" customHeight="1">
      <c r="C251" s="92"/>
      <c r="D251" s="92"/>
      <c r="E251" s="92"/>
      <c r="F251" s="92"/>
      <c r="G251" s="92"/>
      <c r="H251" s="240" t="s">
        <v>1</v>
      </c>
      <c r="I251" s="240"/>
      <c r="J251" s="240"/>
      <c r="K251" s="227" t="s">
        <v>48</v>
      </c>
      <c r="L251" s="227"/>
    </row>
    <row r="252" spans="2:12" ht="12" customHeight="1">
      <c r="C252" s="92"/>
      <c r="D252" s="92"/>
      <c r="E252" s="92"/>
      <c r="F252" s="92"/>
      <c r="G252" s="92"/>
      <c r="H252" s="236" t="s">
        <v>49</v>
      </c>
      <c r="I252" s="236"/>
      <c r="J252" s="236"/>
      <c r="K252" s="231" t="s">
        <v>49</v>
      </c>
      <c r="L252" s="231"/>
    </row>
    <row r="253" spans="2:12" ht="12" customHeight="1">
      <c r="C253" s="119"/>
      <c r="D253" s="50"/>
      <c r="E253" s="50"/>
      <c r="F253" s="50"/>
      <c r="G253" s="50"/>
      <c r="H253" s="54">
        <v>2022</v>
      </c>
      <c r="I253" s="56">
        <v>2021</v>
      </c>
      <c r="K253" s="54">
        <v>2022</v>
      </c>
      <c r="L253" s="56">
        <v>2021</v>
      </c>
    </row>
    <row r="254" spans="2:12" ht="12" customHeight="1">
      <c r="C254" s="116" t="s">
        <v>266</v>
      </c>
      <c r="H254" s="142">
        <v>-5.8693755525275563E-3</v>
      </c>
      <c r="I254" s="142">
        <v>-0.13377739716439499</v>
      </c>
      <c r="J254" s="136"/>
      <c r="K254" s="137">
        <v>-5.5373793841661155E-2</v>
      </c>
      <c r="L254" s="135">
        <v>-0.454201362439761</v>
      </c>
    </row>
    <row r="255" spans="2:12" ht="12" customHeight="1">
      <c r="C255" s="117" t="s">
        <v>267</v>
      </c>
      <c r="D255" s="84"/>
      <c r="E255" s="84"/>
      <c r="F255" s="84"/>
      <c r="H255" s="143">
        <v>-5.8693755525275563E-3</v>
      </c>
      <c r="I255" s="128">
        <v>-0.13377739716439499</v>
      </c>
      <c r="J255" s="136"/>
      <c r="K255" s="138">
        <v>-5.5373793841661155E-2</v>
      </c>
      <c r="L255" s="128">
        <v>-0.454201362439761</v>
      </c>
    </row>
    <row r="256" spans="2:12" ht="12" customHeight="1">
      <c r="C256" s="118" t="s">
        <v>21</v>
      </c>
      <c r="H256" s="218">
        <v>829540162.56521738</v>
      </c>
      <c r="I256" s="218">
        <v>400106602.79347831</v>
      </c>
      <c r="J256" s="217"/>
      <c r="K256" s="218">
        <v>592416941.0136987</v>
      </c>
      <c r="L256" s="218">
        <v>394943743.68767124</v>
      </c>
    </row>
    <row r="257" spans="2:12" ht="12" customHeight="1">
      <c r="C257" s="118" t="s">
        <v>22</v>
      </c>
      <c r="H257" s="218">
        <v>839181916.24521732</v>
      </c>
      <c r="I257" s="218">
        <v>429549694.58347833</v>
      </c>
      <c r="J257" s="217"/>
      <c r="K257" s="218">
        <v>600507358.31369865</v>
      </c>
      <c r="L257" s="218">
        <v>424723593.85767126</v>
      </c>
    </row>
    <row r="258" spans="2:12" ht="12" customHeight="1">
      <c r="H258" s="79"/>
      <c r="I258" s="95"/>
      <c r="K258" s="79"/>
      <c r="L258" s="79"/>
    </row>
    <row r="259" spans="2:12" ht="12" customHeight="1">
      <c r="H259" s="79"/>
      <c r="I259" s="175"/>
      <c r="K259" s="79"/>
      <c r="L259" s="79"/>
    </row>
    <row r="260" spans="2:12" ht="12" customHeight="1">
      <c r="B260" s="152" t="s">
        <v>268</v>
      </c>
      <c r="C260" s="120"/>
      <c r="H260" s="79"/>
      <c r="I260" s="175"/>
      <c r="K260" s="79"/>
      <c r="L260" s="79"/>
    </row>
    <row r="261" spans="2:12" ht="12" customHeight="1">
      <c r="H261" s="79"/>
      <c r="I261" s="95"/>
      <c r="K261" s="79"/>
      <c r="L261" s="79"/>
    </row>
    <row r="262" spans="2:12" ht="12" customHeight="1" thickBot="1">
      <c r="C262" s="90" t="s">
        <v>23</v>
      </c>
      <c r="D262" s="11"/>
      <c r="E262" s="11"/>
      <c r="F262" s="11"/>
      <c r="G262" s="11"/>
    </row>
    <row r="263" spans="2:12" ht="12" customHeight="1">
      <c r="C263" s="92"/>
      <c r="D263" s="92"/>
      <c r="E263" s="92"/>
      <c r="F263" s="92"/>
      <c r="G263" s="92"/>
      <c r="H263" s="240" t="s">
        <v>1</v>
      </c>
      <c r="I263" s="240"/>
      <c r="J263" s="240"/>
      <c r="K263" s="227" t="s">
        <v>48</v>
      </c>
      <c r="L263" s="227"/>
    </row>
    <row r="264" spans="2:12" ht="12" customHeight="1">
      <c r="C264" s="92"/>
      <c r="D264" s="92"/>
      <c r="E264" s="92"/>
      <c r="F264" s="92"/>
      <c r="G264" s="92"/>
      <c r="H264" s="236" t="s">
        <v>49</v>
      </c>
      <c r="I264" s="236"/>
      <c r="J264" s="236"/>
      <c r="K264" s="231" t="s">
        <v>49</v>
      </c>
      <c r="L264" s="231"/>
    </row>
    <row r="265" spans="2:12" ht="12" customHeight="1">
      <c r="C265" s="69" t="s">
        <v>50</v>
      </c>
      <c r="D265" s="93"/>
      <c r="E265" s="93"/>
      <c r="F265" s="93"/>
      <c r="G265" s="50"/>
      <c r="H265" s="54">
        <v>2022</v>
      </c>
      <c r="I265" s="56">
        <v>2021</v>
      </c>
      <c r="K265" s="54">
        <v>2022</v>
      </c>
      <c r="L265" s="56">
        <v>2021</v>
      </c>
    </row>
    <row r="266" spans="2:12" ht="12" customHeight="1">
      <c r="H266" s="79"/>
      <c r="I266" s="79"/>
      <c r="J266" s="79"/>
      <c r="K266" s="79"/>
      <c r="L266" s="79"/>
    </row>
    <row r="267" spans="2:12" ht="12" customHeight="1">
      <c r="C267" s="50" t="s">
        <v>269</v>
      </c>
      <c r="H267" s="79">
        <v>-1.3</v>
      </c>
      <c r="I267" s="79">
        <v>-1.4577389999999999</v>
      </c>
      <c r="J267" s="79"/>
      <c r="K267" s="79">
        <v>38.400000000000006</v>
      </c>
      <c r="L267" s="79">
        <v>14.78811</v>
      </c>
    </row>
    <row r="268" spans="2:12" ht="12" customHeight="1">
      <c r="C268" s="61" t="s">
        <v>24</v>
      </c>
      <c r="H268" s="79">
        <v>0</v>
      </c>
      <c r="I268" s="79">
        <v>0</v>
      </c>
      <c r="J268" s="79"/>
      <c r="K268" s="79">
        <v>0</v>
      </c>
      <c r="L268" s="79">
        <v>0</v>
      </c>
    </row>
    <row r="269" spans="2:12" ht="12" customHeight="1">
      <c r="C269" s="98" t="s">
        <v>25</v>
      </c>
      <c r="D269" s="8"/>
      <c r="E269" s="8"/>
      <c r="F269" s="8"/>
      <c r="H269" s="80">
        <f>SUM(H267:H268)</f>
        <v>-1.3</v>
      </c>
      <c r="I269" s="80">
        <f>SUM(I267:I268)</f>
        <v>-1.4577389999999999</v>
      </c>
      <c r="J269" s="79"/>
      <c r="K269" s="80">
        <f>SUM(K267:K268)</f>
        <v>38.400000000000006</v>
      </c>
      <c r="L269" s="80">
        <f>SUM(L267:L268)</f>
        <v>14.78811</v>
      </c>
    </row>
    <row r="270" spans="2:12" ht="12" customHeight="1">
      <c r="C270" s="61" t="s">
        <v>26</v>
      </c>
      <c r="H270" s="79">
        <v>-0.3</v>
      </c>
      <c r="I270" s="79">
        <v>1.5946579999999999</v>
      </c>
      <c r="J270" s="79"/>
      <c r="K270" s="79">
        <v>2.6</v>
      </c>
      <c r="L270" s="79">
        <v>4.5588670000000002</v>
      </c>
    </row>
    <row r="271" spans="2:12" ht="12" customHeight="1">
      <c r="C271" s="114" t="s">
        <v>27</v>
      </c>
      <c r="H271" s="79">
        <v>0</v>
      </c>
      <c r="I271" s="79">
        <v>0</v>
      </c>
      <c r="J271" s="79"/>
      <c r="K271" s="79">
        <v>0</v>
      </c>
      <c r="L271" s="79">
        <v>0</v>
      </c>
    </row>
    <row r="272" spans="2:12" ht="12" customHeight="1">
      <c r="C272" s="98" t="s">
        <v>28</v>
      </c>
      <c r="D272" s="8"/>
      <c r="E272" s="8"/>
      <c r="F272" s="8"/>
      <c r="H272" s="80">
        <f>SUM(H270:H271)</f>
        <v>-0.3</v>
      </c>
      <c r="I272" s="80">
        <f>SUM(I270:I271)</f>
        <v>1.5946579999999999</v>
      </c>
      <c r="J272" s="79"/>
      <c r="K272" s="80">
        <f>SUM(K270:K271)</f>
        <v>2.6</v>
      </c>
      <c r="L272" s="80">
        <f>SUM(L270:L271)</f>
        <v>4.5588670000000002</v>
      </c>
    </row>
    <row r="273" spans="2:12" ht="12" customHeight="1">
      <c r="H273" s="79"/>
      <c r="I273" s="79"/>
      <c r="J273" s="79"/>
      <c r="K273" s="79"/>
      <c r="L273" s="79"/>
    </row>
    <row r="274" spans="2:12" ht="12" customHeight="1">
      <c r="H274" s="79"/>
      <c r="I274" s="79"/>
      <c r="J274" s="79"/>
      <c r="K274" s="79"/>
      <c r="L274" s="79"/>
    </row>
    <row r="275" spans="2:12" ht="12" customHeight="1">
      <c r="B275" s="199" t="s">
        <v>296</v>
      </c>
      <c r="C275" s="120"/>
      <c r="H275" s="79"/>
      <c r="I275" s="79"/>
      <c r="J275" s="79"/>
      <c r="K275" s="79"/>
      <c r="L275" s="79"/>
    </row>
    <row r="276" spans="2:12" ht="12" customHeight="1">
      <c r="H276" s="79"/>
      <c r="I276" s="79"/>
      <c r="J276" s="79"/>
      <c r="K276" s="79"/>
      <c r="L276" s="79"/>
    </row>
    <row r="277" spans="2:12" ht="12" customHeight="1" thickBot="1">
      <c r="C277" s="90" t="s">
        <v>158</v>
      </c>
      <c r="D277" s="11"/>
      <c r="E277" s="11"/>
      <c r="F277" s="11"/>
      <c r="G277" s="11"/>
    </row>
    <row r="278" spans="2:12" ht="12" customHeight="1">
      <c r="C278" s="92"/>
      <c r="D278" s="92"/>
      <c r="E278" s="92"/>
      <c r="F278" s="92"/>
      <c r="G278" s="92"/>
      <c r="H278" s="240" t="s">
        <v>1</v>
      </c>
      <c r="I278" s="240"/>
      <c r="J278" s="240"/>
      <c r="K278" s="227" t="s">
        <v>48</v>
      </c>
      <c r="L278" s="227"/>
    </row>
    <row r="279" spans="2:12" ht="12" customHeight="1">
      <c r="C279" s="92"/>
      <c r="D279" s="92"/>
      <c r="E279" s="92"/>
      <c r="F279" s="92"/>
      <c r="G279" s="92"/>
      <c r="H279" s="236" t="s">
        <v>49</v>
      </c>
      <c r="I279" s="236"/>
      <c r="J279" s="236"/>
      <c r="K279" s="231" t="s">
        <v>49</v>
      </c>
      <c r="L279" s="231"/>
    </row>
    <row r="280" spans="2:12" ht="12" customHeight="1">
      <c r="C280" s="69" t="s">
        <v>50</v>
      </c>
      <c r="D280" s="93"/>
      <c r="E280" s="93"/>
      <c r="F280" s="93"/>
      <c r="G280" s="50"/>
      <c r="H280" s="54">
        <v>2022</v>
      </c>
      <c r="I280" s="56">
        <v>2021</v>
      </c>
      <c r="K280" s="54">
        <v>2022</v>
      </c>
      <c r="L280" s="56">
        <v>2021</v>
      </c>
    </row>
    <row r="281" spans="2:12" ht="12" customHeight="1">
      <c r="C281" s="59" t="s">
        <v>270</v>
      </c>
      <c r="D281" s="50"/>
      <c r="E281" s="50"/>
      <c r="F281" s="50"/>
      <c r="G281" s="50"/>
      <c r="H281" s="77">
        <v>33.331117249999977</v>
      </c>
      <c r="I281" s="77">
        <v>-26.525219909999976</v>
      </c>
      <c r="J281" s="77"/>
      <c r="K281" s="77">
        <v>105.99562643999991</v>
      </c>
      <c r="L281" s="77">
        <v>-66.183986470000036</v>
      </c>
    </row>
    <row r="282" spans="2:12" ht="12" customHeight="1">
      <c r="C282" s="50" t="s">
        <v>59</v>
      </c>
      <c r="H282" s="79">
        <v>-4.4311172499999998</v>
      </c>
      <c r="I282" s="79">
        <v>7.6252199100000002</v>
      </c>
      <c r="J282" s="79"/>
      <c r="K282" s="79">
        <v>-5.6956264399999998</v>
      </c>
      <c r="L282" s="79">
        <v>5.5839864699999993</v>
      </c>
    </row>
    <row r="283" spans="2:12" ht="12" customHeight="1">
      <c r="C283" s="50" t="s">
        <v>56</v>
      </c>
      <c r="H283" s="79">
        <v>52.6</v>
      </c>
      <c r="I283" s="79">
        <v>105.4</v>
      </c>
      <c r="J283" s="79"/>
      <c r="K283" s="79">
        <v>253.1</v>
      </c>
      <c r="L283" s="79">
        <v>379</v>
      </c>
    </row>
    <row r="284" spans="2:12" ht="12" customHeight="1">
      <c r="C284" s="50" t="s">
        <v>271</v>
      </c>
      <c r="H284" s="79">
        <v>24.1</v>
      </c>
      <c r="I284" s="79">
        <v>30.7</v>
      </c>
      <c r="J284" s="79"/>
      <c r="K284" s="79">
        <v>95.9</v>
      </c>
      <c r="L284" s="79">
        <v>100.6</v>
      </c>
    </row>
    <row r="285" spans="2:12" ht="12" customHeight="1">
      <c r="C285" s="50" t="s">
        <v>272</v>
      </c>
      <c r="H285" s="79">
        <v>5.6</v>
      </c>
      <c r="I285" s="79">
        <v>15</v>
      </c>
      <c r="J285" s="79"/>
      <c r="K285" s="79">
        <v>5.3</v>
      </c>
      <c r="L285" s="79">
        <v>15</v>
      </c>
    </row>
    <row r="286" spans="2:12" ht="12" customHeight="1">
      <c r="C286" s="179" t="s">
        <v>158</v>
      </c>
      <c r="D286" s="10"/>
      <c r="E286" s="10"/>
      <c r="F286" s="10"/>
      <c r="H286" s="80">
        <f>SUM(H281:H285)</f>
        <v>111.19999999999996</v>
      </c>
      <c r="I286" s="80">
        <f>SUM(I281:I285)</f>
        <v>132.20000000000005</v>
      </c>
      <c r="J286" s="79"/>
      <c r="K286" s="80">
        <f>SUM(K281:K285)</f>
        <v>454.59999999999997</v>
      </c>
      <c r="L286" s="80">
        <f>SUM(L281:L285)</f>
        <v>434</v>
      </c>
    </row>
    <row r="287" spans="2:12" ht="12" customHeight="1">
      <c r="C287" s="50"/>
      <c r="H287" s="79"/>
      <c r="I287" s="79"/>
      <c r="J287" s="79"/>
      <c r="K287" s="79"/>
      <c r="L287" s="79"/>
    </row>
    <row r="288" spans="2:12" ht="12.75" customHeight="1">
      <c r="C288" s="59"/>
      <c r="H288" s="79"/>
      <c r="I288" s="79"/>
      <c r="J288" s="79"/>
      <c r="K288" s="79"/>
      <c r="L288" s="79"/>
    </row>
    <row r="289" spans="3:12" ht="12.75" customHeight="1" thickBot="1">
      <c r="C289" s="90" t="s">
        <v>159</v>
      </c>
      <c r="D289" s="11"/>
      <c r="E289" s="11"/>
      <c r="F289" s="11"/>
      <c r="G289" s="11"/>
    </row>
    <row r="290" spans="3:12" ht="12.75" customHeight="1">
      <c r="C290" s="92"/>
      <c r="D290" s="92"/>
      <c r="E290" s="92"/>
      <c r="F290" s="92"/>
      <c r="G290" s="92"/>
      <c r="H290" s="240" t="s">
        <v>1</v>
      </c>
      <c r="I290" s="240"/>
      <c r="J290" s="240"/>
      <c r="K290" s="227" t="s">
        <v>48</v>
      </c>
      <c r="L290" s="227"/>
    </row>
    <row r="291" spans="3:12" ht="12.75" customHeight="1">
      <c r="D291" s="92"/>
      <c r="E291" s="92"/>
      <c r="F291" s="92"/>
      <c r="G291" s="92"/>
      <c r="H291" s="236" t="s">
        <v>49</v>
      </c>
      <c r="I291" s="236"/>
      <c r="J291" s="236"/>
      <c r="K291" s="231" t="s">
        <v>49</v>
      </c>
      <c r="L291" s="231"/>
    </row>
    <row r="292" spans="3:12" ht="12.75" customHeight="1">
      <c r="C292" s="69" t="s">
        <v>50</v>
      </c>
      <c r="D292" s="93"/>
      <c r="E292" s="93"/>
      <c r="F292" s="93"/>
      <c r="G292" s="50"/>
      <c r="H292" s="54">
        <v>2022</v>
      </c>
      <c r="I292" s="56">
        <v>2021</v>
      </c>
      <c r="K292" s="54">
        <v>2022</v>
      </c>
      <c r="L292" s="56">
        <v>2021</v>
      </c>
    </row>
    <row r="293" spans="3:12" ht="12.75" customHeight="1">
      <c r="C293" s="59" t="s">
        <v>270</v>
      </c>
      <c r="D293" s="1"/>
      <c r="E293" s="1"/>
      <c r="F293" s="1"/>
      <c r="G293" s="1"/>
      <c r="H293" s="77">
        <v>33.331117249999977</v>
      </c>
      <c r="I293" s="77">
        <v>-26.525219909999976</v>
      </c>
      <c r="J293" s="77"/>
      <c r="K293" s="77">
        <v>105.99562643999991</v>
      </c>
      <c r="L293" s="77">
        <v>-66.183986470000036</v>
      </c>
    </row>
    <row r="294" spans="3:12" ht="12.75" customHeight="1">
      <c r="C294" s="50" t="s">
        <v>59</v>
      </c>
      <c r="H294" s="79">
        <v>-4.4311172499999998</v>
      </c>
      <c r="I294" s="79">
        <v>7.6252199100000002</v>
      </c>
      <c r="J294" s="79"/>
      <c r="K294" s="79">
        <v>-5.6956264399999998</v>
      </c>
      <c r="L294" s="79">
        <v>5.5839864699999993</v>
      </c>
    </row>
    <row r="295" spans="3:12" ht="12.75" customHeight="1">
      <c r="C295" s="50" t="s">
        <v>203</v>
      </c>
      <c r="H295" s="79">
        <v>11.5</v>
      </c>
      <c r="I295" s="79">
        <v>13.6</v>
      </c>
      <c r="J295" s="79"/>
      <c r="K295" s="79">
        <v>11.5</v>
      </c>
      <c r="L295" s="79">
        <v>13.6</v>
      </c>
    </row>
    <row r="296" spans="3:12" ht="12.75" customHeight="1">
      <c r="C296" s="50" t="s">
        <v>272</v>
      </c>
      <c r="H296" s="79">
        <v>5.6</v>
      </c>
      <c r="I296" s="79">
        <v>15</v>
      </c>
      <c r="J296" s="79"/>
      <c r="K296" s="79">
        <v>5.3</v>
      </c>
      <c r="L296" s="79">
        <v>15</v>
      </c>
    </row>
    <row r="297" spans="3:12" ht="12.75" customHeight="1">
      <c r="C297" s="53" t="s">
        <v>159</v>
      </c>
      <c r="D297" s="10"/>
      <c r="E297" s="10"/>
      <c r="F297" s="10"/>
      <c r="H297" s="80">
        <f>SUM(H293:H296)</f>
        <v>45.999999999999979</v>
      </c>
      <c r="I297" s="80">
        <f>SUM(I293:I296)</f>
        <v>9.7000000000000224</v>
      </c>
      <c r="J297" s="79"/>
      <c r="K297" s="80">
        <f>SUM(K293:K296)</f>
        <v>117.09999999999991</v>
      </c>
      <c r="L297" s="80">
        <f>SUM(L293:L296)</f>
        <v>-32.000000000000036</v>
      </c>
    </row>
    <row r="298" spans="3:12" ht="12.75" customHeight="1">
      <c r="H298" s="79"/>
      <c r="I298" s="79"/>
      <c r="J298" s="79"/>
      <c r="K298" s="79"/>
      <c r="L298" s="79"/>
    </row>
    <row r="299" spans="3:12" ht="12.75" customHeight="1"/>
    <row r="300" spans="3:12" ht="12.75" customHeight="1" thickBot="1">
      <c r="C300" s="90" t="s">
        <v>156</v>
      </c>
      <c r="D300" s="11"/>
      <c r="E300" s="11"/>
      <c r="F300" s="11"/>
      <c r="G300" s="11"/>
    </row>
    <row r="301" spans="3:12" ht="12.75" customHeight="1">
      <c r="C301" s="92"/>
      <c r="D301" s="92"/>
      <c r="E301" s="92"/>
      <c r="F301" s="92"/>
      <c r="G301" s="92"/>
      <c r="H301" s="240" t="s">
        <v>1</v>
      </c>
      <c r="I301" s="240"/>
      <c r="J301" s="240"/>
      <c r="K301" s="227" t="s">
        <v>48</v>
      </c>
      <c r="L301" s="227"/>
    </row>
    <row r="302" spans="3:12" ht="12.75" customHeight="1">
      <c r="C302" s="92"/>
      <c r="D302" s="92"/>
      <c r="E302" s="92"/>
      <c r="F302" s="92"/>
      <c r="G302" s="92"/>
      <c r="H302" s="236" t="s">
        <v>49</v>
      </c>
      <c r="I302" s="236"/>
      <c r="J302" s="236"/>
      <c r="K302" s="231" t="s">
        <v>49</v>
      </c>
      <c r="L302" s="231"/>
    </row>
    <row r="303" spans="3:12" ht="12.75" customHeight="1">
      <c r="C303" s="69" t="s">
        <v>50</v>
      </c>
      <c r="D303" s="93"/>
      <c r="E303" s="93"/>
      <c r="F303" s="93"/>
      <c r="G303" s="50"/>
      <c r="H303" s="54">
        <v>2022</v>
      </c>
      <c r="I303" s="56">
        <v>2021</v>
      </c>
      <c r="K303" s="54">
        <v>2022</v>
      </c>
      <c r="L303" s="56">
        <v>2021</v>
      </c>
    </row>
    <row r="304" spans="3:12" ht="12.75" customHeight="1">
      <c r="C304" s="59" t="s">
        <v>273</v>
      </c>
      <c r="D304" s="50"/>
      <c r="E304" s="50"/>
      <c r="F304" s="50"/>
      <c r="G304" s="50"/>
      <c r="H304" s="77">
        <v>33.299999999999997</v>
      </c>
      <c r="I304" s="77">
        <v>-26.5</v>
      </c>
      <c r="J304" s="77"/>
      <c r="K304" s="77">
        <v>106</v>
      </c>
      <c r="L304" s="77">
        <v>-66.2</v>
      </c>
    </row>
    <row r="305" spans="3:12" ht="12.75" customHeight="1">
      <c r="C305" s="50" t="s">
        <v>295</v>
      </c>
      <c r="H305" s="79">
        <v>34</v>
      </c>
      <c r="I305" s="79">
        <v>-36.100000000000023</v>
      </c>
      <c r="J305" s="79"/>
      <c r="K305" s="79">
        <v>-7.8999999999998636</v>
      </c>
      <c r="L305" s="79">
        <v>-113.80000000000007</v>
      </c>
    </row>
    <row r="306" spans="3:12" ht="12.75" customHeight="1">
      <c r="C306" s="50" t="s">
        <v>59</v>
      </c>
      <c r="H306" s="79">
        <v>-4.4311172499999998</v>
      </c>
      <c r="I306" s="79">
        <v>7.6</v>
      </c>
      <c r="J306" s="79"/>
      <c r="K306" s="79">
        <v>-5.6956264399999998</v>
      </c>
      <c r="L306" s="79">
        <v>5.6</v>
      </c>
    </row>
    <row r="307" spans="3:12" ht="12.75" customHeight="1">
      <c r="C307" s="50" t="s">
        <v>56</v>
      </c>
      <c r="H307" s="79">
        <v>52.6</v>
      </c>
      <c r="I307" s="79">
        <v>105.4</v>
      </c>
      <c r="J307" s="79"/>
      <c r="K307" s="79">
        <v>253.1</v>
      </c>
      <c r="L307" s="79">
        <v>379</v>
      </c>
    </row>
    <row r="308" spans="3:12" ht="12.75" customHeight="1">
      <c r="C308" s="50" t="s">
        <v>271</v>
      </c>
      <c r="H308" s="79">
        <v>24.1</v>
      </c>
      <c r="I308" s="79">
        <v>30.7</v>
      </c>
      <c r="J308" s="79"/>
      <c r="K308" s="79">
        <v>95.9</v>
      </c>
      <c r="L308" s="79">
        <v>100.6</v>
      </c>
    </row>
    <row r="309" spans="3:12" ht="12.75" customHeight="1">
      <c r="C309" s="50" t="s">
        <v>272</v>
      </c>
      <c r="H309" s="79">
        <v>5.6</v>
      </c>
      <c r="I309" s="79">
        <v>15</v>
      </c>
      <c r="J309" s="79"/>
      <c r="K309" s="79">
        <v>5.3</v>
      </c>
      <c r="L309" s="79">
        <v>15</v>
      </c>
    </row>
    <row r="310" spans="3:12" ht="12.75" customHeight="1">
      <c r="C310" s="179" t="s">
        <v>156</v>
      </c>
      <c r="D310" s="10"/>
      <c r="E310" s="10"/>
      <c r="F310" s="10"/>
      <c r="H310" s="80">
        <f>SUM(H304:H309)</f>
        <v>145.16888274999999</v>
      </c>
      <c r="I310" s="80">
        <f>SUM(I304:I309)</f>
        <v>96.09999999999998</v>
      </c>
      <c r="J310" s="79"/>
      <c r="K310" s="80">
        <f>SUM(K304:K309)</f>
        <v>446.70437356000019</v>
      </c>
      <c r="L310" s="80">
        <f>SUM(L304:L309)</f>
        <v>320.19999999999993</v>
      </c>
    </row>
    <row r="311" spans="3:12" ht="12.75" customHeight="1">
      <c r="C311" s="50"/>
      <c r="H311" s="79"/>
      <c r="I311" s="79"/>
      <c r="J311" s="79"/>
      <c r="K311" s="79"/>
      <c r="L311" s="79"/>
    </row>
    <row r="312" spans="3:12" ht="12.75" customHeight="1">
      <c r="H312" s="133"/>
    </row>
    <row r="313" spans="3:12" ht="12.75" customHeight="1" thickBot="1">
      <c r="C313" s="90" t="s">
        <v>274</v>
      </c>
      <c r="D313" s="90"/>
      <c r="E313" s="90"/>
      <c r="F313" s="90"/>
      <c r="G313" s="90"/>
      <c r="H313" s="91"/>
      <c r="I313" s="90"/>
      <c r="J313" s="90"/>
      <c r="K313" s="90"/>
      <c r="L313" s="90"/>
    </row>
    <row r="314" spans="3:12" ht="12.75" customHeight="1">
      <c r="C314" s="4"/>
      <c r="E314" s="237" t="s">
        <v>275</v>
      </c>
      <c r="F314" s="238"/>
      <c r="G314" s="172"/>
      <c r="H314" s="237" t="s">
        <v>276</v>
      </c>
      <c r="I314" s="238"/>
      <c r="J314" s="172"/>
      <c r="K314" s="242" t="s">
        <v>29</v>
      </c>
      <c r="L314" s="242"/>
    </row>
    <row r="315" spans="3:12" ht="12.75" customHeight="1">
      <c r="C315" s="4"/>
      <c r="E315" s="237"/>
      <c r="F315" s="238"/>
      <c r="G315" s="172"/>
      <c r="H315" s="237"/>
      <c r="I315" s="238"/>
      <c r="J315" s="172"/>
      <c r="K315" s="242"/>
      <c r="L315" s="242"/>
    </row>
    <row r="316" spans="3:12" ht="12.75" customHeight="1">
      <c r="C316" s="4"/>
      <c r="E316" s="237"/>
      <c r="F316" s="238"/>
      <c r="G316" s="172"/>
      <c r="H316" s="237"/>
      <c r="I316" s="238"/>
      <c r="J316" s="172"/>
      <c r="K316" s="242"/>
      <c r="L316" s="242"/>
    </row>
    <row r="317" spans="3:12" ht="12.75" customHeight="1">
      <c r="C317" s="69" t="s">
        <v>50</v>
      </c>
      <c r="E317" s="239"/>
      <c r="F317" s="239"/>
      <c r="G317" s="153"/>
      <c r="H317" s="239"/>
      <c r="I317" s="239"/>
      <c r="J317" s="153"/>
      <c r="K317" s="243"/>
      <c r="L317" s="243"/>
    </row>
    <row r="318" spans="3:12" ht="12.75" customHeight="1">
      <c r="C318" s="221" t="s">
        <v>277</v>
      </c>
      <c r="E318" s="225"/>
      <c r="F318" s="225">
        <v>517.1</v>
      </c>
      <c r="G318" s="211"/>
      <c r="H318" s="225"/>
      <c r="I318" s="225">
        <v>100.8</v>
      </c>
      <c r="J318" s="211"/>
      <c r="K318" s="220"/>
      <c r="L318" s="225">
        <v>416.3</v>
      </c>
    </row>
    <row r="319" spans="3:12" ht="12.75" customHeight="1">
      <c r="C319" s="221" t="s">
        <v>278</v>
      </c>
      <c r="E319" s="225"/>
      <c r="F319" s="225">
        <v>319.89999999999998</v>
      </c>
      <c r="G319" s="211"/>
      <c r="H319" s="225"/>
      <c r="I319" s="225">
        <v>66.8</v>
      </c>
      <c r="J319" s="211"/>
      <c r="K319" s="220"/>
      <c r="L319" s="225">
        <v>253.1</v>
      </c>
    </row>
    <row r="320" spans="3:12" ht="12.75" customHeight="1">
      <c r="C320" s="222" t="s">
        <v>279</v>
      </c>
      <c r="E320" s="225"/>
      <c r="F320" s="225">
        <v>359.3</v>
      </c>
      <c r="G320" s="211"/>
      <c r="H320" s="225"/>
      <c r="I320" s="225">
        <v>48.7</v>
      </c>
      <c r="J320" s="211"/>
      <c r="K320" s="220"/>
      <c r="L320" s="225">
        <v>310.60000000000002</v>
      </c>
    </row>
    <row r="321" spans="2:12" ht="12.75" customHeight="1">
      <c r="C321" s="223" t="s">
        <v>280</v>
      </c>
      <c r="E321" s="226"/>
      <c r="F321" s="226">
        <v>427.6</v>
      </c>
      <c r="G321" s="171"/>
      <c r="H321" s="226"/>
      <c r="I321" s="226">
        <v>112.6</v>
      </c>
      <c r="J321" s="171"/>
      <c r="K321" s="200"/>
      <c r="L321" s="226">
        <v>315</v>
      </c>
    </row>
    <row r="322" spans="2:12" ht="12.75" customHeight="1">
      <c r="C322" s="221" t="s">
        <v>281</v>
      </c>
      <c r="E322" s="215"/>
      <c r="F322" s="215">
        <v>348.01843667241985</v>
      </c>
      <c r="G322" s="215"/>
      <c r="H322" s="215"/>
      <c r="I322" s="215">
        <v>108.6</v>
      </c>
      <c r="J322" s="215"/>
      <c r="K322" s="133"/>
      <c r="L322" s="215">
        <v>239.41843667241986</v>
      </c>
    </row>
    <row r="323" spans="2:12" ht="12.75" customHeight="1">
      <c r="C323" s="221" t="s">
        <v>282</v>
      </c>
      <c r="E323" s="215"/>
      <c r="F323" s="215">
        <v>385.67992603933601</v>
      </c>
      <c r="G323" s="215"/>
      <c r="H323" s="215"/>
      <c r="I323" s="215">
        <v>144.69999999999999</v>
      </c>
      <c r="J323" s="215"/>
      <c r="K323" s="133"/>
      <c r="L323" s="215">
        <v>240.97992603933599</v>
      </c>
    </row>
    <row r="324" spans="2:12" ht="12.75" customHeight="1">
      <c r="C324" s="222" t="s">
        <v>283</v>
      </c>
      <c r="E324" s="215"/>
      <c r="F324" s="215">
        <v>410.02944742276384</v>
      </c>
      <c r="G324" s="215"/>
      <c r="H324" s="215"/>
      <c r="I324" s="215">
        <v>154.6</v>
      </c>
      <c r="J324" s="215"/>
      <c r="K324" s="133"/>
      <c r="L324" s="215">
        <v>255.42944742276387</v>
      </c>
    </row>
    <row r="325" spans="2:12" ht="12.75" customHeight="1">
      <c r="C325" s="223" t="s">
        <v>284</v>
      </c>
      <c r="E325" s="226"/>
      <c r="F325" s="226">
        <v>425.956251514945</v>
      </c>
      <c r="G325" s="171"/>
      <c r="H325" s="226"/>
      <c r="I325" s="226">
        <v>188.8</v>
      </c>
      <c r="J325" s="171"/>
      <c r="K325" s="200"/>
      <c r="L325" s="226">
        <v>237.15625151494498</v>
      </c>
    </row>
    <row r="326" spans="2:12" ht="12.75" customHeight="1">
      <c r="C326" s="222" t="s">
        <v>285</v>
      </c>
      <c r="E326" s="215"/>
      <c r="F326" s="215">
        <v>423.89136399362849</v>
      </c>
      <c r="G326" s="171"/>
      <c r="H326" s="215"/>
      <c r="I326" s="215">
        <v>221.8</v>
      </c>
      <c r="J326" s="171"/>
      <c r="K326" s="224"/>
      <c r="L326" s="215">
        <v>202.09136399362848</v>
      </c>
    </row>
    <row r="327" spans="2:12" ht="12.75" customHeight="1"/>
    <row r="328" spans="2:12" ht="12.75" customHeight="1">
      <c r="B328" s="199"/>
      <c r="C328" s="120"/>
    </row>
  </sheetData>
  <mergeCells count="83">
    <mergeCell ref="E314:F317"/>
    <mergeCell ref="E6:L6"/>
    <mergeCell ref="E7:L7"/>
    <mergeCell ref="E9:F10"/>
    <mergeCell ref="H9:I10"/>
    <mergeCell ref="K9:L10"/>
    <mergeCell ref="E18:L18"/>
    <mergeCell ref="E19:L19"/>
    <mergeCell ref="E21:F22"/>
    <mergeCell ref="H21:I22"/>
    <mergeCell ref="K21:L22"/>
    <mergeCell ref="C86:L86"/>
    <mergeCell ref="H51:J51"/>
    <mergeCell ref="K51:L51"/>
    <mergeCell ref="H67:J67"/>
    <mergeCell ref="K67:L67"/>
    <mergeCell ref="K66:L66"/>
    <mergeCell ref="H66:J66"/>
    <mergeCell ref="K251:L251"/>
    <mergeCell ref="H263:J263"/>
    <mergeCell ref="K263:L263"/>
    <mergeCell ref="K252:L252"/>
    <mergeCell ref="H92:J92"/>
    <mergeCell ref="K92:L92"/>
    <mergeCell ref="H91:J91"/>
    <mergeCell ref="K91:L91"/>
    <mergeCell ref="K79:L79"/>
    <mergeCell ref="H79:J79"/>
    <mergeCell ref="K80:L80"/>
    <mergeCell ref="H80:J80"/>
    <mergeCell ref="K145:L145"/>
    <mergeCell ref="H251:J251"/>
    <mergeCell ref="H291:J291"/>
    <mergeCell ref="K291:L291"/>
    <mergeCell ref="H264:J264"/>
    <mergeCell ref="H278:J278"/>
    <mergeCell ref="H301:J301"/>
    <mergeCell ref="K301:L301"/>
    <mergeCell ref="H279:J279"/>
    <mergeCell ref="K279:L279"/>
    <mergeCell ref="H302:J302"/>
    <mergeCell ref="K302:L302"/>
    <mergeCell ref="H252:J252"/>
    <mergeCell ref="H101:J101"/>
    <mergeCell ref="K101:L101"/>
    <mergeCell ref="H131:J131"/>
    <mergeCell ref="K131:L131"/>
    <mergeCell ref="K118:L118"/>
    <mergeCell ref="H119:J119"/>
    <mergeCell ref="K119:L119"/>
    <mergeCell ref="K102:L102"/>
    <mergeCell ref="H102:J102"/>
    <mergeCell ref="H118:J118"/>
    <mergeCell ref="K157:L157"/>
    <mergeCell ref="K171:L171"/>
    <mergeCell ref="K278:L278"/>
    <mergeCell ref="H36:J36"/>
    <mergeCell ref="K36:L36"/>
    <mergeCell ref="H35:J35"/>
    <mergeCell ref="K35:L35"/>
    <mergeCell ref="H50:J50"/>
    <mergeCell ref="K50:L50"/>
    <mergeCell ref="H314:I317"/>
    <mergeCell ref="H184:J184"/>
    <mergeCell ref="H130:J130"/>
    <mergeCell ref="K130:L130"/>
    <mergeCell ref="H145:J145"/>
    <mergeCell ref="K184:L184"/>
    <mergeCell ref="C200:L201"/>
    <mergeCell ref="K264:L264"/>
    <mergeCell ref="K314:L317"/>
    <mergeCell ref="H290:J290"/>
    <mergeCell ref="K290:L290"/>
    <mergeCell ref="H146:J146"/>
    <mergeCell ref="K146:L146"/>
    <mergeCell ref="H156:J156"/>
    <mergeCell ref="K156:L156"/>
    <mergeCell ref="H157:J157"/>
    <mergeCell ref="K185:L185"/>
    <mergeCell ref="K236:L236"/>
    <mergeCell ref="K207:L207"/>
    <mergeCell ref="K226:L226"/>
    <mergeCell ref="H185:I185"/>
  </mergeCells>
  <pageMargins left="0.7" right="0.7" top="0.75" bottom="0.75" header="0.3" footer="0.3"/>
  <pageSetup paperSize="9" orientation="portrait" r:id="rId1"/>
  <ignoredErrors>
    <ignoredError sqref="H13:I13 H25:I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O16"/>
  <sheetViews>
    <sheetView showGridLines="0" zoomScaleNormal="100" workbookViewId="0">
      <selection activeCell="C2" sqref="C2"/>
    </sheetView>
  </sheetViews>
  <sheetFormatPr defaultRowHeight="15"/>
  <cols>
    <col min="3" max="3" width="41.7109375" customWidth="1"/>
    <col min="4" max="4" width="1.85546875" bestFit="1" customWidth="1"/>
    <col min="5" max="6" width="10.7109375" customWidth="1"/>
    <col min="7" max="7" width="1.85546875" bestFit="1" customWidth="1"/>
    <col min="8" max="9" width="10.7109375" customWidth="1"/>
    <col min="10" max="10" width="1.85546875" bestFit="1" customWidth="1"/>
    <col min="11" max="12" width="10.7109375" customWidth="1"/>
    <col min="13" max="13" width="1.7109375" customWidth="1"/>
    <col min="14" max="15" width="11" customWidth="1"/>
  </cols>
  <sheetData>
    <row r="1" spans="1:15" ht="12" customHeight="1">
      <c r="A1" s="5"/>
    </row>
    <row r="2" spans="1:15" ht="12" customHeight="1" thickBot="1">
      <c r="A2" s="121"/>
      <c r="C2" s="146" t="s">
        <v>179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" customHeight="1">
      <c r="C3" s="4"/>
      <c r="D3" s="4"/>
      <c r="E3" s="233" t="s">
        <v>1</v>
      </c>
      <c r="F3" s="233"/>
      <c r="G3" s="233"/>
      <c r="H3" s="233"/>
      <c r="I3" s="233"/>
      <c r="J3" s="4"/>
      <c r="K3" s="233" t="s">
        <v>48</v>
      </c>
      <c r="L3" s="233"/>
      <c r="M3" s="233"/>
      <c r="N3" s="233"/>
      <c r="O3" s="233"/>
    </row>
    <row r="4" spans="1:15" ht="12" customHeight="1">
      <c r="C4" s="4"/>
      <c r="D4" s="4"/>
      <c r="E4" s="233" t="s">
        <v>49</v>
      </c>
      <c r="F4" s="233"/>
      <c r="G4" s="233"/>
      <c r="H4" s="233"/>
      <c r="I4" s="233"/>
      <c r="J4" s="4"/>
      <c r="K4" s="233" t="s">
        <v>49</v>
      </c>
      <c r="L4" s="233"/>
      <c r="M4" s="233"/>
      <c r="N4" s="233"/>
      <c r="O4" s="233"/>
    </row>
    <row r="5" spans="1:15" ht="12" customHeight="1">
      <c r="C5" s="4"/>
      <c r="D5" s="4"/>
      <c r="E5" s="55">
        <v>2022</v>
      </c>
      <c r="F5" s="55">
        <v>2021</v>
      </c>
      <c r="G5" s="47"/>
      <c r="H5" s="55">
        <v>2022</v>
      </c>
      <c r="I5" s="55">
        <v>2021</v>
      </c>
      <c r="J5" s="4"/>
      <c r="K5" s="55">
        <v>2022</v>
      </c>
      <c r="L5" s="55">
        <v>2021</v>
      </c>
      <c r="M5" s="47"/>
      <c r="N5" s="55">
        <v>2022</v>
      </c>
      <c r="O5" s="55">
        <v>2021</v>
      </c>
    </row>
    <row r="6" spans="1:15" ht="12" customHeight="1">
      <c r="C6" s="4"/>
      <c r="D6" s="4"/>
      <c r="E6" s="252" t="s">
        <v>171</v>
      </c>
      <c r="F6" s="252"/>
      <c r="G6" s="4"/>
      <c r="H6" s="252" t="s">
        <v>173</v>
      </c>
      <c r="I6" s="252"/>
      <c r="J6" s="4"/>
      <c r="K6" s="252" t="s">
        <v>171</v>
      </c>
      <c r="L6" s="252"/>
      <c r="M6" s="4"/>
      <c r="N6" s="252" t="s">
        <v>173</v>
      </c>
      <c r="O6" s="252"/>
    </row>
    <row r="7" spans="1:15" ht="12" customHeight="1">
      <c r="C7" s="49"/>
      <c r="D7" s="4"/>
      <c r="E7" s="247"/>
      <c r="F7" s="247"/>
      <c r="G7" s="4"/>
      <c r="H7" s="247"/>
      <c r="I7" s="247"/>
      <c r="J7" s="4"/>
      <c r="K7" s="247"/>
      <c r="L7" s="247"/>
      <c r="M7" s="4"/>
      <c r="N7" s="247"/>
      <c r="O7" s="247"/>
    </row>
    <row r="8" spans="1:15" ht="12" customHeight="1">
      <c r="C8" s="57" t="s">
        <v>180</v>
      </c>
      <c r="D8" s="4"/>
      <c r="E8" s="51">
        <v>111.2</v>
      </c>
      <c r="F8" s="87">
        <v>64.3</v>
      </c>
      <c r="G8" s="87"/>
      <c r="H8" s="51">
        <v>111.2</v>
      </c>
      <c r="I8" s="87">
        <v>64.3</v>
      </c>
      <c r="J8" s="87"/>
      <c r="K8" s="87">
        <v>336.3</v>
      </c>
      <c r="L8" s="87">
        <v>207.8</v>
      </c>
      <c r="M8" s="87"/>
      <c r="N8" s="51">
        <v>336.3</v>
      </c>
      <c r="O8" s="87">
        <v>207.8</v>
      </c>
    </row>
    <row r="9" spans="1:15" ht="12" customHeight="1">
      <c r="C9" s="57" t="s">
        <v>181</v>
      </c>
      <c r="D9" s="4"/>
      <c r="E9" s="51">
        <v>42.599999999999973</v>
      </c>
      <c r="F9" s="87">
        <v>23.9</v>
      </c>
      <c r="G9" s="87"/>
      <c r="H9" s="51">
        <v>8.5999999999999766</v>
      </c>
      <c r="I9" s="87">
        <v>60.000000000000028</v>
      </c>
      <c r="J9" s="87"/>
      <c r="K9" s="51">
        <v>131.39999999999998</v>
      </c>
      <c r="L9" s="87">
        <v>133.89999999999986</v>
      </c>
      <c r="M9" s="87"/>
      <c r="N9" s="51">
        <v>139.29999999999987</v>
      </c>
      <c r="O9" s="87">
        <v>247.7</v>
      </c>
    </row>
    <row r="10" spans="1:15" ht="12" customHeight="1">
      <c r="C10" s="57" t="s">
        <v>182</v>
      </c>
      <c r="D10" s="4"/>
      <c r="E10" s="51">
        <v>92</v>
      </c>
      <c r="F10" s="87">
        <v>80.900000000000006</v>
      </c>
      <c r="G10" s="87"/>
      <c r="H10" s="51">
        <v>92</v>
      </c>
      <c r="I10" s="87">
        <v>80.900000000000006</v>
      </c>
      <c r="J10" s="87"/>
      <c r="K10" s="51">
        <v>326.7</v>
      </c>
      <c r="L10" s="87">
        <v>220.4</v>
      </c>
      <c r="M10" s="87"/>
      <c r="N10" s="51">
        <v>326.7</v>
      </c>
      <c r="O10" s="87">
        <v>220.4</v>
      </c>
    </row>
    <row r="11" spans="1:15" ht="12" customHeight="1">
      <c r="C11" s="57" t="s">
        <v>183</v>
      </c>
      <c r="D11" s="4"/>
      <c r="E11" s="51">
        <v>4.8</v>
      </c>
      <c r="F11" s="87">
        <v>5.2</v>
      </c>
      <c r="G11" s="87"/>
      <c r="H11" s="51">
        <v>4.8</v>
      </c>
      <c r="I11" s="87">
        <v>5.2</v>
      </c>
      <c r="J11" s="87"/>
      <c r="K11" s="51">
        <v>22.7</v>
      </c>
      <c r="L11" s="87">
        <v>21.7</v>
      </c>
      <c r="M11" s="87"/>
      <c r="N11" s="51">
        <v>22.7</v>
      </c>
      <c r="O11" s="87">
        <v>21.7</v>
      </c>
    </row>
    <row r="12" spans="1:15" ht="12" customHeight="1">
      <c r="C12" s="57" t="s">
        <v>184</v>
      </c>
      <c r="D12" s="4"/>
      <c r="E12" s="51">
        <v>0.1</v>
      </c>
      <c r="F12" s="87">
        <v>0</v>
      </c>
      <c r="G12" s="87"/>
      <c r="H12" s="51">
        <v>0.1</v>
      </c>
      <c r="I12" s="87">
        <v>0</v>
      </c>
      <c r="J12" s="87"/>
      <c r="K12" s="51">
        <v>0.1</v>
      </c>
      <c r="L12" s="87">
        <v>6.2</v>
      </c>
      <c r="M12" s="87"/>
      <c r="N12" s="51">
        <v>0.1</v>
      </c>
      <c r="O12" s="87">
        <v>6.2</v>
      </c>
    </row>
    <row r="13" spans="1:15" ht="12" customHeight="1">
      <c r="C13" s="53" t="s">
        <v>185</v>
      </c>
      <c r="D13" s="4"/>
      <c r="E13" s="88">
        <f>SUM(E8:E12)</f>
        <v>250.7</v>
      </c>
      <c r="F13" s="88">
        <f>SUM(F8:F12)</f>
        <v>174.29999999999998</v>
      </c>
      <c r="G13" s="87"/>
      <c r="H13" s="88">
        <f>SUM(H8:H12)</f>
        <v>216.7</v>
      </c>
      <c r="I13" s="88">
        <f>SUM(I8:I12)</f>
        <v>210.40000000000003</v>
      </c>
      <c r="J13" s="87"/>
      <c r="K13" s="88">
        <f>SUM(K8:K12)</f>
        <v>817.2</v>
      </c>
      <c r="L13" s="88">
        <f>SUM(L8:L12)</f>
        <v>590</v>
      </c>
      <c r="M13" s="87"/>
      <c r="N13" s="88">
        <f>SUM(N8:N12)</f>
        <v>825.1</v>
      </c>
      <c r="O13" s="88">
        <f>SUM(O8:O12)</f>
        <v>703.80000000000007</v>
      </c>
    </row>
    <row r="14" spans="1:15" ht="12" customHeight="1"/>
    <row r="15" spans="1:15" ht="12" customHeight="1"/>
    <row r="16" spans="1:15" ht="12" customHeight="1"/>
  </sheetData>
  <mergeCells count="8">
    <mergeCell ref="E6:F7"/>
    <mergeCell ref="H6:I7"/>
    <mergeCell ref="K6:L7"/>
    <mergeCell ref="N6:O7"/>
    <mergeCell ref="E3:I3"/>
    <mergeCell ref="E4:I4"/>
    <mergeCell ref="K3:O3"/>
    <mergeCell ref="K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 and OCI</vt:lpstr>
      <vt:lpstr>BS</vt:lpstr>
      <vt:lpstr>Equity</vt:lpstr>
      <vt:lpstr>CF</vt:lpstr>
      <vt:lpstr>Key tables</vt:lpstr>
      <vt:lpstr>Notes</vt:lpstr>
      <vt:lpstr>Note 2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2023-01-25T17:09:44Z</dcterms:created>
  <dcterms:modified xsi:type="dcterms:W3CDTF">2023-01-25T21:04:10Z</dcterms:modified>
  <cp:category/>
  <cp:contentStatus/>
</cp:coreProperties>
</file>